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psgovqa-my.sharepoint.com/personal/fobuainin_psa_gov_qa/Documents/Desktop/"/>
    </mc:Choice>
  </mc:AlternateContent>
  <xr:revisionPtr revIDLastSave="41" documentId="8_{CA0068B6-39DF-438D-A730-AC77B5A161D6}" xr6:coauthVersionLast="47" xr6:coauthVersionMax="47" xr10:uidLastSave="{2363401F-45FB-4B4A-94C2-9EEABBF449E5}"/>
  <bookViews>
    <workbookView xWindow="-120" yWindow="-120" windowWidth="29040" windowHeight="15840" xr2:uid="{00000000-000D-0000-FFFF-FFFF00000000}"/>
  </bookViews>
  <sheets>
    <sheet name="المقدمة" sheetId="46" r:id="rId1"/>
    <sheet name="التقديم" sheetId="2" r:id="rId2"/>
    <sheet name="65" sheetId="70" r:id="rId3"/>
    <sheet name="66" sheetId="66" r:id="rId4"/>
    <sheet name="67" sheetId="4" r:id="rId5"/>
    <sheet name="68" sheetId="7" r:id="rId6"/>
    <sheet name="GR_22" sheetId="47" r:id="rId7"/>
    <sheet name="69" sheetId="21" r:id="rId8"/>
    <sheet name="70" sheetId="22" r:id="rId9"/>
    <sheet name="71" sheetId="65" r:id="rId10"/>
    <sheet name="72" sheetId="6" r:id="rId11"/>
    <sheet name="73" sheetId="49" r:id="rId12"/>
    <sheet name="75_74" sheetId="10" r:id="rId13"/>
    <sheet name="76" sheetId="11" r:id="rId14"/>
    <sheet name="77" sheetId="68" r:id="rId15"/>
    <sheet name="78" sheetId="69" r:id="rId16"/>
    <sheet name="79" sheetId="71" r:id="rId17"/>
    <sheet name="80" sheetId="64" r:id="rId18"/>
    <sheet name="GR_23" sheetId="48" r:id="rId19"/>
    <sheet name="81" sheetId="45" r:id="rId20"/>
    <sheet name="82" sheetId="28" r:id="rId21"/>
    <sheet name="83" sheetId="20" r:id="rId22"/>
  </sheets>
  <definedNames>
    <definedName name="_xlnm.Print_Area" localSheetId="2">'65'!$A$1:$E$16</definedName>
    <definedName name="_xlnm.Print_Area" localSheetId="3">'66'!$A$1:$E$24</definedName>
    <definedName name="_xlnm.Print_Area" localSheetId="4">'67'!$A$1:$H$15</definedName>
    <definedName name="_xlnm.Print_Area" localSheetId="5">'68'!$A$1:$F$23</definedName>
    <definedName name="_xlnm.Print_Area" localSheetId="7">'69'!$A$1:$H$11</definedName>
    <definedName name="_xlnm.Print_Area" localSheetId="8">'70'!$A$1:$P$14</definedName>
    <definedName name="_xlnm.Print_Area" localSheetId="9">'71'!$A$1:$H$11</definedName>
    <definedName name="_xlnm.Print_Area" localSheetId="10">'72'!$A$1:$F$21</definedName>
    <definedName name="_xlnm.Print_Area" localSheetId="11">'73'!$A$1:$J$31</definedName>
    <definedName name="_xlnm.Print_Area" localSheetId="12">'75_74'!$A$1:$H$33</definedName>
    <definedName name="_xlnm.Print_Area" localSheetId="13">'76'!$A$1:$S$22</definedName>
    <definedName name="_xlnm.Print_Area" localSheetId="14">'77'!$A$1:$K$20</definedName>
    <definedName name="_xlnm.Print_Area" localSheetId="15">'78'!$A$1:$M$22</definedName>
    <definedName name="_xlnm.Print_Area" localSheetId="16">'79'!$A$1:$L$12</definedName>
    <definedName name="_xlnm.Print_Area" localSheetId="17">'80'!$A$1:$I$13</definedName>
    <definedName name="_xlnm.Print_Area" localSheetId="19">'81'!$A$1:$K$13</definedName>
    <definedName name="_xlnm.Print_Area" localSheetId="20">'82'!$A$1:$I$12</definedName>
    <definedName name="_xlnm.Print_Area" localSheetId="21">'83'!$A$1:$N$41</definedName>
    <definedName name="_xlnm.Print_Area" localSheetId="6">GR_22!$A$1:$F$36</definedName>
    <definedName name="_xlnm.Print_Area" localSheetId="18">GR_23!$A$1:$I$39</definedName>
    <definedName name="_xlnm.Print_Area" localSheetId="1">التقديم!$A$1:$C$21</definedName>
    <definedName name="_xlnm.Print_Area" localSheetId="0">المقدمة!$A$1:$A$44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5" l="1"/>
  <c r="D13" i="45"/>
  <c r="E13" i="45"/>
  <c r="F13" i="45"/>
  <c r="G13" i="45"/>
  <c r="H13" i="45"/>
  <c r="I13" i="45"/>
  <c r="B13" i="45"/>
  <c r="E12" i="45"/>
  <c r="E11" i="45"/>
  <c r="H12" i="64"/>
  <c r="H13" i="64" s="1"/>
  <c r="F13" i="64"/>
  <c r="G13" i="64"/>
  <c r="C13" i="64"/>
  <c r="D13" i="64"/>
  <c r="E13" i="64"/>
  <c r="B13" i="64"/>
  <c r="E12" i="64"/>
  <c r="H11" i="64"/>
  <c r="E11" i="64"/>
  <c r="C39" i="20"/>
  <c r="E21" i="6" l="1"/>
  <c r="G16" i="10" l="1"/>
  <c r="G33" i="10"/>
  <c r="E11" i="71" l="1"/>
  <c r="F11" i="71"/>
  <c r="G11" i="71"/>
  <c r="I11" i="71"/>
  <c r="D11" i="71"/>
  <c r="C21" i="6" l="1"/>
  <c r="B21" i="6"/>
  <c r="B31" i="49" l="1"/>
  <c r="F33" i="10" l="1"/>
  <c r="H39" i="20" l="1"/>
  <c r="B15" i="70" l="1"/>
  <c r="H31" i="49"/>
  <c r="G31" i="49"/>
  <c r="F31" i="49"/>
  <c r="E31" i="49"/>
  <c r="D31" i="49"/>
  <c r="C31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D15" i="70"/>
  <c r="C15" i="70"/>
  <c r="I31" i="49" l="1"/>
  <c r="F16" i="10"/>
  <c r="D20" i="66" l="1"/>
  <c r="B20" i="66"/>
  <c r="K40" i="20" l="1"/>
  <c r="J39" i="20"/>
  <c r="E33" i="10" l="1"/>
  <c r="D33" i="10"/>
  <c r="C33" i="10"/>
  <c r="B33" i="10"/>
  <c r="L10" i="20" l="1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9" i="20"/>
  <c r="L39" i="20" l="1"/>
  <c r="D21" i="6"/>
  <c r="B20" i="68" l="1"/>
  <c r="K22" i="69" l="1"/>
  <c r="J22" i="69"/>
  <c r="I22" i="69"/>
  <c r="H22" i="69"/>
  <c r="G22" i="69"/>
  <c r="F22" i="69"/>
  <c r="E22" i="69"/>
  <c r="D22" i="69"/>
  <c r="C22" i="69"/>
  <c r="B22" i="69"/>
  <c r="L21" i="69"/>
  <c r="L20" i="69"/>
  <c r="L19" i="69"/>
  <c r="L18" i="69"/>
  <c r="L17" i="69"/>
  <c r="L16" i="69"/>
  <c r="L15" i="69"/>
  <c r="L14" i="69"/>
  <c r="L13" i="69"/>
  <c r="L12" i="69"/>
  <c r="L11" i="69"/>
  <c r="L10" i="69"/>
  <c r="I20" i="68"/>
  <c r="H20" i="68"/>
  <c r="G20" i="68"/>
  <c r="F20" i="68"/>
  <c r="E20" i="68"/>
  <c r="D20" i="68"/>
  <c r="C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L22" i="69" l="1"/>
  <c r="J20" i="68"/>
  <c r="C40" i="20" l="1"/>
  <c r="Q22" i="11" l="1"/>
  <c r="D23" i="7" l="1"/>
  <c r="M10" i="48" l="1"/>
  <c r="M9" i="48"/>
  <c r="C20" i="66" l="1"/>
  <c r="B22" i="11" l="1"/>
  <c r="J13" i="45"/>
  <c r="D16" i="10"/>
  <c r="C16" i="10"/>
  <c r="B16" i="10"/>
  <c r="D39" i="20"/>
  <c r="E39" i="20"/>
  <c r="F39" i="20"/>
  <c r="G39" i="20"/>
  <c r="I39" i="20"/>
  <c r="K39" i="20"/>
  <c r="D40" i="20"/>
  <c r="E40" i="20"/>
  <c r="F40" i="20"/>
  <c r="G40" i="20"/>
  <c r="H40" i="20"/>
  <c r="I40" i="20"/>
  <c r="J40" i="20"/>
  <c r="C41" i="20"/>
  <c r="D41" i="20"/>
  <c r="E41" i="20"/>
  <c r="F41" i="20"/>
  <c r="G41" i="20"/>
  <c r="H41" i="20"/>
  <c r="I41" i="20"/>
  <c r="J41" i="20"/>
  <c r="K41" i="20"/>
  <c r="R10" i="11"/>
  <c r="R11" i="11"/>
  <c r="R12" i="11"/>
  <c r="R13" i="11"/>
  <c r="R14" i="11"/>
  <c r="R15" i="11"/>
  <c r="R16" i="11"/>
  <c r="R17" i="11"/>
  <c r="R18" i="11"/>
  <c r="R19" i="11"/>
  <c r="R20" i="11"/>
  <c r="R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B23" i="7"/>
  <c r="C23" i="7"/>
  <c r="E23" i="7"/>
  <c r="L41" i="20"/>
  <c r="R22" i="11" l="1"/>
  <c r="L40" i="20"/>
</calcChain>
</file>

<file path=xl/sharedStrings.xml><?xml version="1.0" encoding="utf-8"?>
<sst xmlns="http://schemas.openxmlformats.org/spreadsheetml/2006/main" count="776" uniqueCount="480">
  <si>
    <t>TRANSPORT AND COMMUNICATIONS</t>
  </si>
  <si>
    <t>STATISTICS</t>
  </si>
  <si>
    <t>مصادر البيانات :</t>
  </si>
  <si>
    <t xml:space="preserve">Data Sources : </t>
  </si>
  <si>
    <t>Other Arab Countries</t>
  </si>
  <si>
    <t>European Countries</t>
  </si>
  <si>
    <t>Other Countries</t>
  </si>
  <si>
    <t xml:space="preserve">المجموع  </t>
  </si>
  <si>
    <t xml:space="preserve">Total  </t>
  </si>
  <si>
    <t>البيــــان</t>
  </si>
  <si>
    <t>Particulars</t>
  </si>
  <si>
    <t xml:space="preserve">  القادمة</t>
  </si>
  <si>
    <t>Arriving</t>
  </si>
  <si>
    <t xml:space="preserve">  المغادرة</t>
  </si>
  <si>
    <t>Departing</t>
  </si>
  <si>
    <t xml:space="preserve">  واردة</t>
  </si>
  <si>
    <t>Received</t>
  </si>
  <si>
    <t xml:space="preserve">  صادرة</t>
  </si>
  <si>
    <t>الشهر</t>
  </si>
  <si>
    <t>Month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</si>
  <si>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</si>
  <si>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</si>
  <si>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</si>
  <si>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</si>
  <si>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</si>
  <si>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</si>
  <si>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ابريل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</si>
  <si>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</si>
  <si>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</si>
  <si>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</si>
  <si>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</si>
  <si>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</si>
  <si>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</si>
  <si>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</si>
  <si>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</si>
  <si>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</si>
  <si>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</si>
  <si>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</si>
  <si>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</si>
  <si>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</si>
  <si>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</si>
  <si>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</si>
  <si>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</si>
  <si>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</si>
  <si>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 xml:space="preserve">Total    </t>
  </si>
  <si>
    <t>المجموع</t>
  </si>
  <si>
    <t>Total</t>
  </si>
  <si>
    <t>السيارات والدراجات النارية الجديدة المسجلة حسب نوع الترخيص</t>
  </si>
  <si>
    <t>حكومي</t>
  </si>
  <si>
    <t>Government</t>
  </si>
  <si>
    <t>خصوصي</t>
  </si>
  <si>
    <t>Private</t>
  </si>
  <si>
    <t>نقل خاص</t>
  </si>
  <si>
    <t>Private Transport</t>
  </si>
  <si>
    <t>معدات ثقيلة</t>
  </si>
  <si>
    <t>Heavy Equipment</t>
  </si>
  <si>
    <t>أجرة</t>
  </si>
  <si>
    <t>Taxis</t>
  </si>
  <si>
    <t>دراجات نارية</t>
  </si>
  <si>
    <t>Motorcycles</t>
  </si>
  <si>
    <t>مقطورة</t>
  </si>
  <si>
    <t>Trailer</t>
  </si>
  <si>
    <t>نقل عام</t>
  </si>
  <si>
    <t>السيارات والدراجات النارية المسجلة حسب نوع الترخيص</t>
  </si>
  <si>
    <t>REGISTERED VEHICLES AND MOTOR CYCLES BY TYPE OF LICENSE</t>
  </si>
  <si>
    <t>No.of</t>
  </si>
  <si>
    <t>بلد الميناء السابق</t>
  </si>
  <si>
    <t>العدد والحمولة</t>
  </si>
  <si>
    <t xml:space="preserve"> Vessels Gross &amp; Net </t>
  </si>
  <si>
    <t>Tonnage</t>
  </si>
  <si>
    <t xml:space="preserve"> - عدد السفن</t>
  </si>
  <si>
    <t xml:space="preserve"> - No.of Vessels</t>
  </si>
  <si>
    <t xml:space="preserve"> - اجمالي الحمولة</t>
  </si>
  <si>
    <t xml:space="preserve"> - Gross Tonnage</t>
  </si>
  <si>
    <t xml:space="preserve"> - صافي الحمولة</t>
  </si>
  <si>
    <t xml:space="preserve"> - Net Tonnage</t>
  </si>
  <si>
    <t xml:space="preserve"> Asian Countries</t>
  </si>
  <si>
    <t xml:space="preserve"> African Countries</t>
  </si>
  <si>
    <t>مكاتب البريد والوكالات وصناديق البريد</t>
  </si>
  <si>
    <t>POST OFFICES, AGENCIES AND MAIL BOXES</t>
  </si>
  <si>
    <t>عدد المكاتب البريدية</t>
  </si>
  <si>
    <t>No.of Post Offices</t>
  </si>
  <si>
    <t>عدد الوكالات البريدية</t>
  </si>
  <si>
    <t>عدد الصناديق البريدية للمشتركين</t>
  </si>
  <si>
    <t>No.of P.O.Boxes for Subscribers</t>
  </si>
  <si>
    <t>الخدمات البريدية</t>
  </si>
  <si>
    <t>الوحدة</t>
  </si>
  <si>
    <t>Unit</t>
  </si>
  <si>
    <t>أوزان البريد الجوي</t>
  </si>
  <si>
    <t>ك.غ</t>
  </si>
  <si>
    <t>kg.</t>
  </si>
  <si>
    <t>Weight of airmail</t>
  </si>
  <si>
    <t>الطرود</t>
  </si>
  <si>
    <t>Parcels</t>
  </si>
  <si>
    <t>عدد الرسائل والبطاقات الجوية العادية والمواد الأخرى المرسلة جواً</t>
  </si>
  <si>
    <t>ألف</t>
  </si>
  <si>
    <t>1000's</t>
  </si>
  <si>
    <t>عدد الطرود الجوية والبحرية</t>
  </si>
  <si>
    <t>طرد</t>
  </si>
  <si>
    <t>Parcel</t>
  </si>
  <si>
    <t>No. of Air and Surface Mail Parcels</t>
  </si>
  <si>
    <t>عدد الرسائل الجوية المسجلة</t>
  </si>
  <si>
    <t>رسالة</t>
  </si>
  <si>
    <t>Letter</t>
  </si>
  <si>
    <t>No. of Registered Airmail Letter</t>
  </si>
  <si>
    <t>كيس</t>
  </si>
  <si>
    <t>No. of Airmail Parcel Post</t>
  </si>
  <si>
    <t>مواد البريد الممتاز</t>
  </si>
  <si>
    <t>مادة</t>
  </si>
  <si>
    <t>Item</t>
  </si>
  <si>
    <t>Mumtaz Post</t>
  </si>
  <si>
    <t>عدد الخطوط الهاتفية</t>
  </si>
  <si>
    <t>عدد مشتركي الانترنت</t>
  </si>
  <si>
    <t>Transport and Communications Statistics are among the most indicative parameters of economic and social development due to the important role played by these services as an infrastructure for development.</t>
  </si>
  <si>
    <t>Dispatched</t>
  </si>
  <si>
    <t>POSTAL SERVICES</t>
  </si>
  <si>
    <t>المنشآت حسب عدد المشتغلين</t>
  </si>
  <si>
    <t>متوسط الأجر (1) الســــــــــنوي</t>
  </si>
  <si>
    <t>انتاجية المشــتغل</t>
  </si>
  <si>
    <t>Average Annual Wages (1)</t>
  </si>
  <si>
    <t>Percentage of Goods Consumed to Total Output</t>
  </si>
  <si>
    <t>Percentage of Services Consumed to Total Output</t>
  </si>
  <si>
    <t xml:space="preserve">مجموع المنشآت  </t>
  </si>
  <si>
    <t xml:space="preserve">Total Establishments  </t>
  </si>
  <si>
    <t>(1) يشمل الأجور والرواتب والمزايا العينية</t>
  </si>
  <si>
    <t>(1) Includes wages, salaries and payments-in-kind .</t>
  </si>
  <si>
    <t>أقل من 10 مشتغل</t>
  </si>
  <si>
    <t>10 مشتغل فأكثر</t>
  </si>
  <si>
    <t xml:space="preserve">No. of Internet Subscribers </t>
  </si>
  <si>
    <t>No. of Telephone Lines</t>
  </si>
  <si>
    <t xml:space="preserve"> G.C.C Countries</t>
  </si>
  <si>
    <t>REGISTERED NEW VEHICLES AND MOTOR CYCLES BY TYPE OF LICENSE</t>
  </si>
  <si>
    <r>
      <t xml:space="preserve">الصادر
</t>
    </r>
    <r>
      <rPr>
        <b/>
        <sz val="9"/>
        <rFont val="Arial"/>
        <family val="2"/>
      </rPr>
      <t>Dispatched</t>
    </r>
  </si>
  <si>
    <r>
      <t xml:space="preserve">الوارد
</t>
    </r>
    <r>
      <rPr>
        <b/>
        <sz val="9"/>
        <rFont val="Arial"/>
        <family val="2"/>
      </rPr>
      <t>Received</t>
    </r>
  </si>
  <si>
    <t>PRODUCTION AND VALUE ADDED OF TRANSPORTATION AND COMMUNICATION ACTIVITY
BY SIZE OF ESTABLISHMENT</t>
  </si>
  <si>
    <t>نسبة المستلزمات السلعية الى قيمة الانتاج %</t>
  </si>
  <si>
    <t>نسبة المستلزمات الخدمية  الى قيمة الانتاج %</t>
  </si>
  <si>
    <t xml:space="preserve">البيــــان </t>
  </si>
  <si>
    <t>دول امريكا الوسطى والكاريبية</t>
  </si>
  <si>
    <t>مجلس التعاون لدول الخليج العربية</t>
  </si>
  <si>
    <t>الدول العربية الأخرى</t>
  </si>
  <si>
    <t>الدول الأسيوية</t>
  </si>
  <si>
    <t>الدول الأفريقية</t>
  </si>
  <si>
    <t>الدول الأوروبية</t>
  </si>
  <si>
    <t xml:space="preserve">دول أمريكا  الشمالية </t>
  </si>
  <si>
    <t xml:space="preserve">دول أمريكا الجنوبية </t>
  </si>
  <si>
    <t xml:space="preserve">الدول المحيطية </t>
  </si>
  <si>
    <t>North American Countries</t>
  </si>
  <si>
    <t xml:space="preserve">Central American &amp;
Caribbean Countries </t>
  </si>
  <si>
    <t>South American Countries</t>
  </si>
  <si>
    <t>Ocean Countries</t>
  </si>
  <si>
    <t xml:space="preserve">  الطائرات :</t>
  </si>
  <si>
    <t>Aircrafts :</t>
  </si>
  <si>
    <t xml:space="preserve">  البضائع والبريد (بالطن) :</t>
  </si>
  <si>
    <t>Cargo and Mail (Tons):</t>
  </si>
  <si>
    <t>عدد الهواتف العمومية</t>
  </si>
  <si>
    <t>Public Phones</t>
  </si>
  <si>
    <r>
      <t xml:space="preserve">انواع السفن </t>
    </r>
    <r>
      <rPr>
        <b/>
        <sz val="9"/>
        <rFont val="Arial"/>
        <family val="2"/>
      </rPr>
      <t>Type of Vessels</t>
    </r>
  </si>
  <si>
    <t>السفن القادمة وحمولتها الاجمالية والصافية بالطن حسب نوع السفينة وبلد الميناء السابق</t>
  </si>
  <si>
    <t xml:space="preserve">دول أخرى </t>
  </si>
  <si>
    <r>
      <t xml:space="preserve">ناقلات ركاب
</t>
    </r>
    <r>
      <rPr>
        <sz val="8"/>
        <rFont val="Arial"/>
        <family val="2"/>
      </rPr>
      <t>Passengers Carrier</t>
    </r>
  </si>
  <si>
    <t>عدد مشتركي الهاتف المتنقل (اشتراك عادي)</t>
  </si>
  <si>
    <t>احصاءات النقل والاتصالات</t>
  </si>
  <si>
    <t>توضح جداول الاتصالات أعداد مكاتب البريد والخدمات البريدية وخدمات الهاتف والتلكس والبرقيات .</t>
  </si>
  <si>
    <t xml:space="preserve">  يناير
January</t>
  </si>
  <si>
    <t xml:space="preserve">  فبراير
 February</t>
  </si>
  <si>
    <t xml:space="preserve">  ديسمبر
  December</t>
  </si>
  <si>
    <t xml:space="preserve">  نوفمبر
  November</t>
  </si>
  <si>
    <t xml:space="preserve">  أكتوبر
  October</t>
  </si>
  <si>
    <t xml:space="preserve">  أغسطس
  August</t>
  </si>
  <si>
    <t xml:space="preserve">  يوليو
  July</t>
  </si>
  <si>
    <t xml:space="preserve">  يونيو 
 June</t>
  </si>
  <si>
    <t xml:space="preserve">  مايو
  May</t>
  </si>
  <si>
    <t xml:space="preserve">  ابريل 
 April</t>
  </si>
  <si>
    <t xml:space="preserve">  مارس
  March</t>
  </si>
  <si>
    <t xml:space="preserve">  سبتمبر
September</t>
  </si>
  <si>
    <t>الخطوط الجوية القطرية</t>
  </si>
  <si>
    <t>Qatar Airways</t>
  </si>
  <si>
    <t>مغادرة</t>
  </si>
  <si>
    <t>Departure</t>
  </si>
  <si>
    <t>الخطوط الأخرى</t>
  </si>
  <si>
    <t>Other Airlines</t>
  </si>
  <si>
    <t>معاملات تسجيل المركبات</t>
  </si>
  <si>
    <t xml:space="preserve">VEHICLE REGISTRATION TRANSACTIONS </t>
  </si>
  <si>
    <t>شرطة</t>
  </si>
  <si>
    <t>Police</t>
  </si>
  <si>
    <t>Taxi</t>
  </si>
  <si>
    <t>تصدير</t>
  </si>
  <si>
    <t>Export</t>
  </si>
  <si>
    <t>آليات حكومية</t>
  </si>
  <si>
    <t>تحت التجربة</t>
  </si>
  <si>
    <t>مقطورة حكومية</t>
  </si>
  <si>
    <t>دراجة لخويا</t>
  </si>
  <si>
    <t xml:space="preserve">المجموع 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</si>
  <si>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</si>
  <si>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</si>
  <si>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</si>
  <si>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</si>
  <si>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</si>
  <si>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</si>
  <si>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</si>
  <si>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</si>
  <si>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</si>
  <si>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 xml:space="preserve">May </t>
  </si>
  <si>
    <t>يونيو</t>
  </si>
  <si>
    <t>يوليو</t>
  </si>
  <si>
    <t>July</t>
  </si>
  <si>
    <t>أغسطس</t>
  </si>
  <si>
    <t xml:space="preserve">August </t>
  </si>
  <si>
    <t>سبتمبر</t>
  </si>
  <si>
    <t>September</t>
  </si>
  <si>
    <t>أكتوبر</t>
  </si>
  <si>
    <t>October</t>
  </si>
  <si>
    <t>نوفمبر</t>
  </si>
  <si>
    <t>ديسمبر</t>
  </si>
  <si>
    <t xml:space="preserve">         النوع                
                         الشهر          </t>
  </si>
  <si>
    <t xml:space="preserve">              Type
      Month</t>
  </si>
  <si>
    <t xml:space="preserve">June </t>
  </si>
  <si>
    <t xml:space="preserve">November </t>
  </si>
  <si>
    <t>December</t>
  </si>
  <si>
    <r>
      <t xml:space="preserve">السلع
</t>
    </r>
    <r>
      <rPr>
        <sz val="8"/>
        <rFont val="Arial"/>
        <family val="2"/>
      </rPr>
      <t>Goods</t>
    </r>
  </si>
  <si>
    <r>
      <t xml:space="preserve">الخدمات
</t>
    </r>
    <r>
      <rPr>
        <sz val="8"/>
        <rFont val="Arial"/>
        <family val="2"/>
      </rPr>
      <t>Services</t>
    </r>
  </si>
  <si>
    <r>
      <t xml:space="preserve">القيمة المضافة الاجمالية
</t>
    </r>
    <r>
      <rPr>
        <sz val="8"/>
        <rFont val="Arial"/>
        <family val="2"/>
      </rPr>
      <t>Gross Value Added</t>
    </r>
  </si>
  <si>
    <r>
      <t xml:space="preserve">فائض التشغيل
</t>
    </r>
    <r>
      <rPr>
        <sz val="8"/>
        <rFont val="Arial"/>
        <family val="2"/>
      </rPr>
      <t>Operating Surplus</t>
    </r>
  </si>
  <si>
    <t>قادمة</t>
  </si>
  <si>
    <t>Arrival</t>
  </si>
  <si>
    <t>تسجيل جديد</t>
  </si>
  <si>
    <t>إعادة تسجيل</t>
  </si>
  <si>
    <t>نقل ملكية</t>
  </si>
  <si>
    <t>Re-registration</t>
  </si>
  <si>
    <t>Transfer of Ownership</t>
  </si>
  <si>
    <r>
      <t xml:space="preserve">الاهتلاك
</t>
    </r>
    <r>
      <rPr>
        <b/>
        <sz val="8"/>
        <rFont val="Arial"/>
        <family val="2"/>
      </rPr>
      <t>Depreciation</t>
    </r>
  </si>
  <si>
    <r>
      <t xml:space="preserve">غير قطري
</t>
    </r>
    <r>
      <rPr>
        <sz val="8"/>
        <rFont val="Arial"/>
        <family val="2"/>
      </rPr>
      <t>Non Qatari</t>
    </r>
  </si>
  <si>
    <r>
      <t xml:space="preserve">قطري
</t>
    </r>
    <r>
      <rPr>
        <sz val="8"/>
        <rFont val="Arial"/>
        <family val="2"/>
      </rPr>
      <t>Qatari</t>
    </r>
  </si>
  <si>
    <r>
      <t xml:space="preserve">عدد المنشآت
</t>
    </r>
    <r>
      <rPr>
        <sz val="8"/>
        <rFont val="Arial"/>
        <family val="2"/>
      </rPr>
      <t>No. Of Establishments</t>
    </r>
  </si>
  <si>
    <t>Other</t>
  </si>
  <si>
    <r>
      <t xml:space="preserve"> </t>
    </r>
    <r>
      <rPr>
        <b/>
        <sz val="11"/>
        <rFont val="Arial"/>
        <family val="2"/>
      </rPr>
      <t>خفيفة</t>
    </r>
    <r>
      <rPr>
        <b/>
        <sz val="10"/>
        <rFont val="Arial"/>
        <family val="2"/>
      </rPr>
      <t xml:space="preserve">  </t>
    </r>
    <r>
      <rPr>
        <sz val="9"/>
        <rFont val="Arial"/>
        <family val="2"/>
      </rPr>
      <t>Light</t>
    </r>
    <r>
      <rPr>
        <b/>
        <sz val="11"/>
        <rFont val="Arial"/>
        <family val="2"/>
      </rPr>
      <t xml:space="preserve">                    </t>
    </r>
  </si>
  <si>
    <r>
      <rPr>
        <b/>
        <sz val="11"/>
        <rFont val="Arial"/>
        <family val="2"/>
      </rPr>
      <t>ثقيلة</t>
    </r>
    <r>
      <rPr>
        <b/>
        <sz val="10"/>
        <rFont val="Arial"/>
        <family val="2"/>
      </rPr>
      <t xml:space="preserve">  </t>
    </r>
    <r>
      <rPr>
        <sz val="9"/>
        <rFont val="Arial"/>
        <family val="2"/>
      </rPr>
      <t>Heavy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</si>
  <si>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معدات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Equipment</t>
    </r>
  </si>
  <si>
    <r>
      <t xml:space="preserve">المجموع
</t>
    </r>
    <r>
      <rPr>
        <sz val="9"/>
        <rFont val="Arial"/>
        <family val="2"/>
      </rPr>
      <t>Total</t>
    </r>
    <r>
      <rPr>
        <b/>
        <sz val="10"/>
        <rFont val="Arial"/>
        <family val="2"/>
      </rPr>
      <t xml:space="preserve">    </t>
    </r>
  </si>
  <si>
    <r>
      <t xml:space="preserve"> تجديد
</t>
    </r>
    <r>
      <rPr>
        <sz val="8"/>
        <rFont val="Arial"/>
        <family val="2"/>
      </rPr>
      <t>Renewal</t>
    </r>
    <r>
      <rPr>
        <b/>
        <sz val="11"/>
        <rFont val="Arial"/>
        <family val="2"/>
      </rPr>
      <t xml:space="preserve">                   </t>
    </r>
  </si>
  <si>
    <r>
      <t xml:space="preserve">ذكر
</t>
    </r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  </t>
    </r>
  </si>
  <si>
    <r>
      <t xml:space="preserve">    أنثى    </t>
    </r>
    <r>
      <rPr>
        <sz val="10"/>
        <rFont val="Arial"/>
        <family val="2"/>
      </rPr>
      <t>F</t>
    </r>
    <r>
      <rPr>
        <b/>
        <sz val="10"/>
        <rFont val="Arial"/>
        <family val="2"/>
      </rPr>
      <t xml:space="preserve"> </t>
    </r>
  </si>
  <si>
    <r>
      <t xml:space="preserve">الانتاج الإجمالى
</t>
    </r>
    <r>
      <rPr>
        <sz val="8"/>
        <rFont val="Arial"/>
        <family val="2"/>
      </rPr>
      <t>Gross Out Put</t>
    </r>
    <r>
      <rPr>
        <b/>
        <sz val="10"/>
        <rFont val="Arial"/>
        <family val="2"/>
      </rPr>
      <t xml:space="preserve"> </t>
    </r>
  </si>
  <si>
    <r>
      <t xml:space="preserve">المجموع
</t>
    </r>
    <r>
      <rPr>
        <sz val="8"/>
        <rFont val="Arial"/>
        <family val="2"/>
      </rPr>
      <t>Total</t>
    </r>
  </si>
  <si>
    <r>
      <t xml:space="preserve">المجموع 
</t>
    </r>
    <r>
      <rPr>
        <b/>
        <sz val="8"/>
        <rFont val="Arial"/>
        <family val="2"/>
      </rPr>
      <t>Total</t>
    </r>
  </si>
  <si>
    <r>
      <t>ناقلات البترول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Oil Tanker</t>
    </r>
  </si>
  <si>
    <r>
      <t xml:space="preserve">ناقلات غاز
</t>
    </r>
    <r>
      <rPr>
        <b/>
        <sz val="8"/>
        <rFont val="Arial"/>
        <family val="2"/>
      </rPr>
      <t>Gas Tanker</t>
    </r>
  </si>
  <si>
    <r>
      <t xml:space="preserve">بضائع عامة
</t>
    </r>
    <r>
      <rPr>
        <b/>
        <sz val="8"/>
        <rFont val="Arial"/>
        <family val="2"/>
      </rPr>
      <t>General Cargo</t>
    </r>
  </si>
  <si>
    <r>
      <t xml:space="preserve">حاويات
</t>
    </r>
    <r>
      <rPr>
        <b/>
        <sz val="8"/>
        <rFont val="Arial"/>
        <family val="2"/>
      </rPr>
      <t>Containers</t>
    </r>
  </si>
  <si>
    <r>
      <t xml:space="preserve">مواد سائبة
</t>
    </r>
    <r>
      <rPr>
        <b/>
        <sz val="8"/>
        <rFont val="Arial"/>
        <family val="2"/>
      </rPr>
      <t>Bulk</t>
    </r>
  </si>
  <si>
    <r>
      <t xml:space="preserve">أغنام حية
</t>
    </r>
    <r>
      <rPr>
        <b/>
        <sz val="8"/>
        <rFont val="Arial"/>
        <family val="2"/>
      </rPr>
      <t>Live Stock</t>
    </r>
  </si>
  <si>
    <r>
      <t xml:space="preserve">ناقلات مركبات
</t>
    </r>
    <r>
      <rPr>
        <b/>
        <sz val="8"/>
        <rFont val="Arial"/>
        <family val="2"/>
      </rPr>
      <t>Auto Carrier</t>
    </r>
  </si>
  <si>
    <r>
      <t xml:space="preserve">أخرى
</t>
    </r>
    <r>
      <rPr>
        <b/>
        <sz val="8"/>
        <rFont val="Arial"/>
        <family val="2"/>
      </rPr>
      <t>Other</t>
    </r>
  </si>
  <si>
    <r>
      <t>وارد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Recd.</t>
    </r>
  </si>
  <si>
    <r>
      <t>صادر</t>
    </r>
    <r>
      <rPr>
        <b/>
        <sz val="11"/>
        <rFont val="Arial"/>
        <family val="2"/>
      </rPr>
      <t xml:space="preserve">
</t>
    </r>
    <r>
      <rPr>
        <sz val="8"/>
        <rFont val="Arial"/>
        <family val="2"/>
      </rPr>
      <t>Desp.</t>
    </r>
  </si>
  <si>
    <t>اخرى</t>
  </si>
  <si>
    <t>تعتبر بيانات النقل والاتصالات من أهم المؤشرات التي تعكس التطور الاقتصادي والاجتماعي وذلك للدور الهام الذي تؤديه وسائل النقل والاتصالات كبنية تحتية للتنمية .</t>
  </si>
  <si>
    <t>الخطوط الجوية القطرية القادمة
Qatar Airways Arrival</t>
  </si>
  <si>
    <t>الخطوط الأخرى القادمة
 Other Airlines Arrival</t>
  </si>
  <si>
    <t>New registration</t>
  </si>
  <si>
    <t>Diplomatic Corps</t>
  </si>
  <si>
    <t>Equipments</t>
  </si>
  <si>
    <t>United Nations</t>
  </si>
  <si>
    <t>Public Transport</t>
  </si>
  <si>
    <t>رخص القيادة الصادرة حسب النوع</t>
  </si>
  <si>
    <t>DRIVING LICENSES ISSUED BY TYPE</t>
  </si>
  <si>
    <r>
      <rPr>
        <b/>
        <sz val="11"/>
        <rFont val="Arial"/>
        <family val="2"/>
      </rPr>
      <t>دراجات نارية</t>
    </r>
    <r>
      <rPr>
        <b/>
        <sz val="10"/>
        <rFont val="Arial"/>
        <family val="2"/>
      </rPr>
      <t xml:space="preserve">  </t>
    </r>
    <r>
      <rPr>
        <sz val="9"/>
        <rFont val="Arial"/>
        <family val="2"/>
      </rPr>
      <t>Motorcycles</t>
    </r>
  </si>
  <si>
    <r>
      <t>المشتغلون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Employees</t>
    </r>
  </si>
  <si>
    <r>
      <t>تعويضات العاملين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Compensations of Employees</t>
    </r>
  </si>
  <si>
    <t>Establishments By Number of Employees.</t>
  </si>
  <si>
    <t>Less than 10 Employees.</t>
  </si>
  <si>
    <t>10 Employees and above</t>
  </si>
  <si>
    <r>
      <t>تعويضات العاملين
-</t>
    </r>
    <r>
      <rPr>
        <sz val="8"/>
        <rFont val="Arial"/>
        <family val="2"/>
      </rPr>
      <t>Compens ations Of Employees</t>
    </r>
  </si>
  <si>
    <t>Establishments By Number of Employees</t>
  </si>
  <si>
    <t>Establishments  By Number
of Employees</t>
  </si>
  <si>
    <t>No.of Postal Agencies</t>
  </si>
  <si>
    <t>Communications tables shows the numbers of post office, volume of posta services, telephone, telex and cable services.</t>
  </si>
  <si>
    <t>Motorcycles, Private</t>
  </si>
  <si>
    <t>Motorcycles, Lekhwiya</t>
  </si>
  <si>
    <t>أهم المؤشرات الإقتصادية في نشاط النقل والاتصالات</t>
  </si>
  <si>
    <t>Productivity Per Employee</t>
  </si>
  <si>
    <r>
      <t xml:space="preserve">نصيب المشتغل من القيمة المضافة الإجماليــة
</t>
    </r>
    <r>
      <rPr>
        <b/>
        <sz val="8"/>
        <rFont val="Arial"/>
        <family val="2"/>
      </rPr>
      <t>V.A.Per Employee</t>
    </r>
  </si>
  <si>
    <t>ARRIVING VESSELS' GROSS AND NET TONNAGE BY TYPE OF VESSEL AND COUNTRY OF PREVIOUS PORT</t>
  </si>
  <si>
    <t>Country of Previous Port</t>
  </si>
  <si>
    <t>عدد أكياس البريدية للطرود  الجويه</t>
  </si>
  <si>
    <t>bag</t>
  </si>
  <si>
    <r>
      <t xml:space="preserve">القادمون
</t>
    </r>
    <r>
      <rPr>
        <b/>
        <sz val="9"/>
        <rFont val="Arial"/>
        <family val="2"/>
      </rPr>
      <t>Arrivals</t>
    </r>
  </si>
  <si>
    <r>
      <t xml:space="preserve">المغادرون
</t>
    </r>
    <r>
      <rPr>
        <b/>
        <sz val="9"/>
        <rFont val="Arial"/>
        <family val="2"/>
      </rPr>
      <t>Departures</t>
    </r>
  </si>
  <si>
    <t>أقل من 10 مشتغل
Less than 10 Employees.</t>
  </si>
  <si>
    <t xml:space="preserve">  10 مشتغل فأكثر
10 Employees and above</t>
  </si>
  <si>
    <t xml:space="preserve">No. of G.S.M. Subscribers (Normal) </t>
  </si>
  <si>
    <t>TABLE (74)</t>
  </si>
  <si>
    <t>TABLE (76)</t>
  </si>
  <si>
    <r>
      <t xml:space="preserve"> إصدارجديد
</t>
    </r>
    <r>
      <rPr>
        <sz val="8"/>
        <rFont val="Arial"/>
        <family val="2"/>
      </rPr>
      <t>New Issuance</t>
    </r>
    <r>
      <rPr>
        <b/>
        <sz val="11"/>
        <rFont val="Arial"/>
        <family val="2"/>
      </rPr>
      <t xml:space="preserve">                                         </t>
    </r>
  </si>
  <si>
    <t>Graph (22) شكل</t>
  </si>
  <si>
    <t>TABLE (65)</t>
  </si>
  <si>
    <t>TABLE (66)</t>
  </si>
  <si>
    <t>TABLE (67)</t>
  </si>
  <si>
    <t>جدول (67)</t>
  </si>
  <si>
    <t>جدول (66)</t>
  </si>
  <si>
    <t>جدول (65)</t>
  </si>
  <si>
    <t>Graph (23) شكل</t>
  </si>
  <si>
    <t>كما يحتوي الفصل على جداول توضح عدد السيارات والدراجات المرخصة ورخص القيادة  .</t>
  </si>
  <si>
    <t>Another set of tables shows the numbers of registered road vehicles and motor cycles, driving licenses.</t>
  </si>
  <si>
    <t>5  - هيئة الأشغال العامة.</t>
  </si>
  <si>
    <t>الانتاج والقيمة المضافة لنشاط النقل والاتصالات حسب حجم المنشأة</t>
  </si>
  <si>
    <r>
      <t xml:space="preserve"> القيمة المضافة الصافية 
</t>
    </r>
    <r>
      <rPr>
        <sz val="8"/>
        <rFont val="Arial"/>
        <family val="2"/>
      </rPr>
      <t>Net Value Added</t>
    </r>
  </si>
  <si>
    <t xml:space="preserve">            الجنسية    
 الشهر          </t>
  </si>
  <si>
    <r>
      <t xml:space="preserve">     قطريون </t>
    </r>
    <r>
      <rPr>
        <sz val="10"/>
        <rFont val="Arial"/>
        <family val="2"/>
      </rPr>
      <t>Qataris</t>
    </r>
    <r>
      <rPr>
        <b/>
        <sz val="10"/>
        <rFont val="Arial"/>
        <family val="2"/>
      </rPr>
      <t xml:space="preserve"> </t>
    </r>
  </si>
  <si>
    <t xml:space="preserve"> دول مجلس التعاون  GCC                      </t>
  </si>
  <si>
    <r>
      <t xml:space="preserve"> عرب   </t>
    </r>
    <r>
      <rPr>
        <sz val="10"/>
        <rFont val="Arial"/>
        <family val="2"/>
      </rPr>
      <t>Arabs</t>
    </r>
  </si>
  <si>
    <r>
      <t xml:space="preserve">أجانب   </t>
    </r>
    <r>
      <rPr>
        <sz val="10"/>
        <rFont val="Arial"/>
        <family val="2"/>
      </rPr>
      <t>Foreigners</t>
    </r>
  </si>
  <si>
    <t xml:space="preserve">              Nationality
      Month</t>
  </si>
  <si>
    <t xml:space="preserve">            النوع
الشهر</t>
  </si>
  <si>
    <r>
      <rPr>
        <b/>
        <sz val="12"/>
        <rFont val="Arial"/>
        <family val="2"/>
      </rPr>
      <t>أجرة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Taxi</t>
    </r>
  </si>
  <si>
    <r>
      <t xml:space="preserve">نقل عام
</t>
    </r>
    <r>
      <rPr>
        <b/>
        <sz val="8"/>
        <rFont val="Arial"/>
        <family val="2"/>
      </rPr>
      <t>Public Transport</t>
    </r>
  </si>
  <si>
    <r>
      <t xml:space="preserve">نقل ركاب
</t>
    </r>
    <r>
      <rPr>
        <b/>
        <sz val="8"/>
        <rFont val="Arial"/>
        <family val="2"/>
      </rPr>
      <t>Passenger Transport</t>
    </r>
  </si>
  <si>
    <r>
      <t xml:space="preserve">مدربين
</t>
    </r>
    <r>
      <rPr>
        <b/>
        <sz val="8"/>
        <rFont val="Arial"/>
        <family val="2"/>
      </rPr>
      <t>Trainees</t>
    </r>
  </si>
  <si>
    <r>
      <t xml:space="preserve">مؤقتة </t>
    </r>
    <r>
      <rPr>
        <b/>
        <sz val="8"/>
        <rFont val="Arial"/>
        <family val="2"/>
      </rPr>
      <t>Temporary</t>
    </r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</si>
  <si>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</si>
  <si>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Type
    Month</t>
  </si>
  <si>
    <t>TABLE (70)</t>
  </si>
  <si>
    <t>TABLE (71)</t>
  </si>
  <si>
    <t>1 - الهيئة العامة للطيران المدني</t>
  </si>
  <si>
    <t xml:space="preserve">2 - نشرة احصاء حركة الملاحة ، </t>
  </si>
  <si>
    <t>3 - وزارة الداخلية</t>
  </si>
  <si>
    <t xml:space="preserve">4 - الشركة القطرية للخدمات البريدية </t>
  </si>
  <si>
    <t xml:space="preserve">6 - نشرة احصاءات النقل والاتصالات ، </t>
  </si>
  <si>
    <t>1 - Civil Aviation Authority</t>
  </si>
  <si>
    <t>2 - Bulletin of Maritime Navigation .</t>
  </si>
  <si>
    <t>3 - Ministry of Interior.</t>
  </si>
  <si>
    <t>4 - Qatar Postal Services Company.</t>
  </si>
  <si>
    <t>5 - Public Works Authority ,.</t>
  </si>
  <si>
    <t xml:space="preserve">6 - Bulletin of Transport &amp; Communications Statistics </t>
  </si>
  <si>
    <t>خدمات الهاتف والانترنت</t>
  </si>
  <si>
    <t>TELEPHONE AND INTERNET SERVICES</t>
  </si>
  <si>
    <t>جدول (76)</t>
  </si>
  <si>
    <r>
      <t xml:space="preserve">الوارد
</t>
    </r>
    <r>
      <rPr>
        <b/>
        <sz val="9"/>
        <color theme="1" tint="0.249977111117893"/>
        <rFont val="Arial"/>
        <family val="2"/>
      </rPr>
      <t>Received</t>
    </r>
  </si>
  <si>
    <r>
      <t xml:space="preserve">                      البريد                         </t>
    </r>
    <r>
      <rPr>
        <b/>
        <sz val="9"/>
        <rFont val="Arial"/>
        <family val="2"/>
      </rPr>
      <t>Mail</t>
    </r>
    <r>
      <rPr>
        <b/>
        <sz val="11"/>
        <rFont val="Arial"/>
        <family val="2"/>
      </rPr>
      <t xml:space="preserve">  </t>
    </r>
  </si>
  <si>
    <r>
      <t xml:space="preserve">                           البضائع                            </t>
    </r>
    <r>
      <rPr>
        <b/>
        <sz val="9"/>
        <rFont val="Arial"/>
        <family val="2"/>
      </rPr>
      <t>Cargo</t>
    </r>
    <r>
      <rPr>
        <b/>
        <sz val="11"/>
        <rFont val="Arial"/>
        <family val="2"/>
      </rPr>
      <t xml:space="preserve">  </t>
    </r>
  </si>
  <si>
    <t>القادمون والمغادرون والعابرون عبر منافذ الدولة</t>
  </si>
  <si>
    <t>ARRIVALS,  DEPARTURES AND TRANSIT THROUGH STATE BORDERS</t>
  </si>
  <si>
    <t>منافذ الدولة</t>
  </si>
  <si>
    <t>State Borders</t>
  </si>
  <si>
    <t>مطار الدوحة الدولي</t>
  </si>
  <si>
    <t>البوابة الالكترونية الجديدة</t>
  </si>
  <si>
    <t>ميناء مسيعيد</t>
  </si>
  <si>
    <t>ميناء رأس لفان</t>
  </si>
  <si>
    <t>ميناء الرويس</t>
  </si>
  <si>
    <t>Hamad International Airport</t>
  </si>
  <si>
    <t>Doha International Airport</t>
  </si>
  <si>
    <t>New Electronic Terminal</t>
  </si>
  <si>
    <t>Doha Sea Port</t>
  </si>
  <si>
    <t>Mesaieed Sea Port</t>
  </si>
  <si>
    <t>Ras Laffan Sea Port</t>
  </si>
  <si>
    <t>Ruwais Sea Port</t>
  </si>
  <si>
    <t>جدول (70)</t>
  </si>
  <si>
    <t>جدول (73)</t>
  </si>
  <si>
    <t>TABLE (73)</t>
  </si>
  <si>
    <t>TABLE (75)</t>
  </si>
  <si>
    <t>TABLE (83)</t>
  </si>
  <si>
    <t>AIRCRAFT AND CARGO ACTIVITY AT HAMAD  INTERNATIONAL AIRPORT</t>
  </si>
  <si>
    <t>حركة الطيران والشحن  بمطار حمد الدولي</t>
  </si>
  <si>
    <t>حركة الطائرات المنتظمة وغير المنتظمة بمطار حمد الدولي حسب الشهر</t>
  </si>
  <si>
    <t>MONTHLY SCHEDULED AND NON-SCHEDULED AIRCRAFTS TRAFFIC AT HAMAD  INTERNATIONAL AIRPORT</t>
  </si>
  <si>
    <t>حركة الطائرات المنتظمة وغير المنتظمة  بمطار حمد الدولي حسب الشهر</t>
  </si>
  <si>
    <t>MONTHLY SCHEDULED AND NON-SCHEDULED AIRCRAFTS TRAFFIC  AT HAMAD  INTERNATIONAL AIRPORT</t>
  </si>
  <si>
    <t>البضائع والبريد عبر مطار حمد الدولي حسب الشهر</t>
  </si>
  <si>
    <t xml:space="preserve">CARGO AND MAIL VIA HAMAD INTERNATIONAL AIRPORT BY MONTH </t>
  </si>
  <si>
    <t>Government Equipment</t>
  </si>
  <si>
    <t>On Probation</t>
  </si>
  <si>
    <t>Trailer,Govt.</t>
  </si>
  <si>
    <t>Amiri Guard Cars</t>
  </si>
  <si>
    <t>Amiri Guard Motorcycles</t>
  </si>
  <si>
    <t>رخص القيادة الصادرة حسب الشهر و الجنسية</t>
  </si>
  <si>
    <t>المنشآت والمشتغلون وتعويضات العاملين في قطاع النقل والاتصالات حسب حجم المنشأة</t>
  </si>
  <si>
    <t xml:space="preserve"> ESTABLISHMENTS, EMPLOYEES AND COMPENSATIONS OF EMPLOYEES IN TRANSPORT AND COMMUNICATION SECTOR BY SIZE OF ESTABLISHMENT</t>
  </si>
  <si>
    <t xml:space="preserve"> ESTABLISHMENTS IN TRANSPORT AND COMMUNICATION SECTOR BY SIZE OF ESTABLISHMENT </t>
  </si>
  <si>
    <t>المنشآت في قطاع النقل والاتصالات حسب حجم المنشأة</t>
  </si>
  <si>
    <r>
      <t xml:space="preserve">الاستهلاك الوسيط
</t>
    </r>
    <r>
      <rPr>
        <b/>
        <sz val="8"/>
        <rFont val="Arial"/>
        <family val="2"/>
      </rPr>
      <t>Intermediate Consumption</t>
    </r>
  </si>
  <si>
    <t>المنشآت حسب عدد المشتغلين حسب حجم المنشأة</t>
  </si>
  <si>
    <t>MAIN ECONOMIC INDICATORS OF TRANSPORTATION AND COMMUNICATION ACTIVITY BY SIZE OF ESTABLISHMENT</t>
  </si>
  <si>
    <t>No.of Airmail Letters, Cards &amp; Other Airmail Materials</t>
  </si>
  <si>
    <t>جدول (69)</t>
  </si>
  <si>
    <t>TABLE (69)</t>
  </si>
  <si>
    <t>جدول رقم (71)</t>
  </si>
  <si>
    <t>جدول (74)</t>
  </si>
  <si>
    <t>جدول (75)</t>
  </si>
  <si>
    <t>جدول رقم (77)</t>
  </si>
  <si>
    <t>TABLE (77)</t>
  </si>
  <si>
    <t>جدول رقم (78)</t>
  </si>
  <si>
    <t>TABLE (78)</t>
  </si>
  <si>
    <t>جدول (80)(القيمة  : الف ريال قطري)</t>
  </si>
  <si>
    <t>TABLE (80)(ٍValue : 000 Q.R)</t>
  </si>
  <si>
    <t>جدول (81)(القيمة  : الف ريال قطري)</t>
  </si>
  <si>
    <t>TABLE (81)(ٍValue : 000 Q.R)</t>
  </si>
  <si>
    <t>جدول (82) (القيمة : ريال قطري)</t>
  </si>
  <si>
    <t>TABLE (82) (Values in Q.R)</t>
  </si>
  <si>
    <t>جدول (83)</t>
  </si>
  <si>
    <t>المصدر : وزارة الداخلية</t>
  </si>
  <si>
    <t>المصدر:  الهيئة العامة للطيران المدني</t>
  </si>
  <si>
    <t>وارد
Recd.</t>
  </si>
  <si>
    <t>صادر
Desp.</t>
  </si>
  <si>
    <t>عدد صناديق البريد  المتوفرة</t>
  </si>
  <si>
    <t>No. Of Available Mail Box</t>
  </si>
  <si>
    <t>سيارات الأجرة والليموزين</t>
  </si>
  <si>
    <t xml:space="preserve">معدات ثقيلة وآليات </t>
  </si>
  <si>
    <t>Heavy Equipment and Machinery</t>
  </si>
  <si>
    <t>Taxis and Limousines</t>
  </si>
  <si>
    <t>جدول (72) (الوحدة :  الف طن)</t>
  </si>
  <si>
    <t>TABLE (72)(Unit :000 ton)</t>
  </si>
  <si>
    <t>جدول (68)</t>
  </si>
  <si>
    <t>TABLE (68)</t>
  </si>
  <si>
    <t xml:space="preserve">CHAPTER X
TRANSPORT AND COMMUNICATIONS
STATISTICS
</t>
  </si>
  <si>
    <t xml:space="preserve">                          السنة
 نوع الترخيص </t>
  </si>
  <si>
    <t xml:space="preserve">                                          Year
  Type of License  </t>
  </si>
  <si>
    <t xml:space="preserve">                         السنة
 نوع الترخيص </t>
  </si>
  <si>
    <t xml:space="preserve">                                         Year
  Type of License  </t>
  </si>
  <si>
    <r>
      <t xml:space="preserve"> )+ </t>
    </r>
    <r>
      <rPr>
        <b/>
        <sz val="48"/>
        <rFont val="Arial"/>
        <family val="2"/>
      </rPr>
      <t xml:space="preserve">
</t>
    </r>
    <r>
      <rPr>
        <b/>
        <sz val="16"/>
        <rFont val="Arial"/>
        <family val="2"/>
      </rPr>
      <t xml:space="preserve">
</t>
    </r>
  </si>
  <si>
    <t>Third class roads</t>
  </si>
  <si>
    <t>طرق الدرجة الثالثة</t>
  </si>
  <si>
    <t>Secondry roads</t>
  </si>
  <si>
    <t>الطرق الثانوية</t>
  </si>
  <si>
    <t>Main roads</t>
  </si>
  <si>
    <t>الطرق الرئيسيه</t>
  </si>
  <si>
    <t>Road Type</t>
  </si>
  <si>
    <t>نوع الطريق</t>
  </si>
  <si>
    <t xml:space="preserve">No. of G.S.M. Subscribers (Prepaid services) </t>
  </si>
  <si>
    <t>عدد مشتركي الهاتف المتنقل (خدمات مسبقة الدفع )</t>
  </si>
  <si>
    <t>Source:Ministry of Interior</t>
  </si>
  <si>
    <t xml:space="preserve">أطوال الطرق المنجزه سنويا </t>
  </si>
  <si>
    <t>TABLE (79) (unit: km)</t>
  </si>
  <si>
    <t>LENGTH OFROADS ANNUALLY COMPLETED</t>
  </si>
  <si>
    <t>جدول (79)  (الوحده كيلومتر)</t>
  </si>
  <si>
    <t>يشتمل هذا الفصل على بيانات حركة الطيران بمطار حمدالدولي وحركة السفن البحرية بموانئ الدوحة ومسيعيد وحالول ورأس لفان ونتائج احصاء النقل البري للبضائع .</t>
  </si>
  <si>
    <t>This chapter displays data  for air traffic at Hamad international airport, sea traffic at Doha, Mesaieed, Halul and Ras Llfan sea ports and overland cargo statistics.</t>
  </si>
  <si>
    <t xml:space="preserve">Source:Qatar Civil Aviation Authority  </t>
  </si>
  <si>
    <t xml:space="preserve"> ملاحظه: عدد القادمون والمغادرون يشمل العابرون ولا يشمل ركاب الرحلات الخاصة</t>
  </si>
  <si>
    <t>Note: Number of arrivals and departures includes transient and excludes passengers of private flights.</t>
  </si>
  <si>
    <t>DRIVING LICENSES ISSUED BY MONTH AND NATIONALITY</t>
  </si>
  <si>
    <t xml:space="preserve">تصاريح السياقة المؤقتة حسب النوع والشهر </t>
  </si>
  <si>
    <t>TEMPORARY DRIVING PERMITS BY TYPE AND MONTH</t>
  </si>
  <si>
    <t>العابرون
Transit</t>
  </si>
  <si>
    <t>القادمون والمغادرون  والعابرون عبر مطار حمد الدولي حسب الشهر</t>
  </si>
  <si>
    <t xml:space="preserve">ARRIVAL , DEPARTURES AND TRANSI  VIA
HAMAD INTERNATIONAL AIRPORT BY MONTH </t>
  </si>
  <si>
    <r>
      <t xml:space="preserve">العابرون
</t>
    </r>
    <r>
      <rPr>
        <b/>
        <sz val="9"/>
        <rFont val="Arial"/>
        <family val="2"/>
      </rPr>
      <t>Transit</t>
    </r>
  </si>
  <si>
    <t>مطار حمد الدولي</t>
  </si>
  <si>
    <t>مركز ابو سمرة البري</t>
  </si>
  <si>
    <t>Abusamra</t>
  </si>
  <si>
    <t>ميناء الدوحة الدولي</t>
  </si>
  <si>
    <t>حكومة</t>
  </si>
  <si>
    <t>هيئة دبلوماسية</t>
  </si>
  <si>
    <t>دراجة نارية شرطة</t>
  </si>
  <si>
    <t>Motorcycles, Police</t>
  </si>
  <si>
    <t>دراجة نارية خصوصية</t>
  </si>
  <si>
    <t>أجـرة</t>
  </si>
  <si>
    <t>آليــات</t>
  </si>
  <si>
    <t>هيئة الامم المتحدة</t>
  </si>
  <si>
    <t>سيارة لخويا</t>
  </si>
  <si>
    <t xml:space="preserve"> cars, Lekhwiya </t>
  </si>
  <si>
    <t>سيارة الحرس الأميري</t>
  </si>
  <si>
    <t>دراجة الحرس الأميري</t>
  </si>
  <si>
    <t>معدة</t>
  </si>
  <si>
    <t xml:space="preserve">                            المعاملة
  نوع اللوحة</t>
  </si>
  <si>
    <r>
      <t xml:space="preserve">تجديد
</t>
    </r>
    <r>
      <rPr>
        <b/>
        <sz val="9"/>
        <rFont val="Arial"/>
        <family val="2"/>
      </rPr>
      <t>Renewal</t>
    </r>
  </si>
  <si>
    <r>
      <t xml:space="preserve">إلغاء
</t>
    </r>
    <r>
      <rPr>
        <b/>
        <sz val="9"/>
        <rFont val="Arial"/>
        <family val="2"/>
      </rPr>
      <t>Cancel</t>
    </r>
  </si>
  <si>
    <r>
      <t xml:space="preserve">تصدير
</t>
    </r>
    <r>
      <rPr>
        <b/>
        <sz val="9"/>
        <rFont val="Arial"/>
        <family val="2"/>
      </rPr>
      <t>Export</t>
    </r>
  </si>
  <si>
    <r>
      <t xml:space="preserve">تعديل
</t>
    </r>
    <r>
      <rPr>
        <b/>
        <sz val="9"/>
        <rFont val="Arial"/>
        <family val="2"/>
      </rPr>
      <t>Modify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</si>
  <si>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</si>
  <si>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                        Transaction
  Plate type</t>
  </si>
  <si>
    <t>-</t>
  </si>
  <si>
    <t>2017 - 2022</t>
  </si>
  <si>
    <t>2017- 2022</t>
  </si>
  <si>
    <t>أخرى</t>
  </si>
  <si>
    <t>2017 -  2022</t>
  </si>
  <si>
    <t xml:space="preserve"> 7- وزارة المواصلات </t>
  </si>
  <si>
    <t xml:space="preserve">8 - وزارة الاتصالات  وتكنلوجيا المعلومات </t>
  </si>
  <si>
    <t>7- Ministry of Transport .</t>
  </si>
  <si>
    <t>8- Ministry of Communications and  information technology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</si>
</sst>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ر.ق.‏&quot;\ * #,##0.00_-;_-&quot;ر.ق.‏&quot;\ * #,##0.00\-;_-&quot;ر.ق.‏&quot;\ * &quot;-&quot;??_-;_-@_-"/>
    <numFmt numFmtId="165" formatCode="_-* #,##0.00_-;_-* #,##0.00\-;_-* &quot;-&quot;??_-;_-@_-"/>
    <numFmt numFmtId="166" formatCode="0.0"/>
    <numFmt numFmtId="167" formatCode="_-* #,##0_-;_-* #,##0\-;_-* &quot;-&quot;??_-;_-@_-"/>
    <numFmt numFmtId="168" formatCode="0_ ;\-0\ "/>
  </numFmts>
  <fonts count="56" x14ac:knownFonts="1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Traditional Arabic"/>
      <family val="1"/>
    </font>
    <font>
      <b/>
      <sz val="12"/>
      <name val="Arial"/>
      <family val="2"/>
      <charset val="17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  <charset val="178"/>
    </font>
    <font>
      <sz val="8"/>
      <name val="Arial"/>
      <family val="2"/>
      <charset val="178"/>
    </font>
    <font>
      <b/>
      <sz val="11"/>
      <name val="Arial"/>
      <family val="2"/>
      <charset val="178"/>
    </font>
    <font>
      <b/>
      <sz val="11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24"/>
      <color indexed="12"/>
      <name val="AGA Arabesque Desktop"/>
      <charset val="2"/>
    </font>
    <font>
      <sz val="10"/>
      <color indexed="12"/>
      <name val="Arial"/>
      <family val="2"/>
    </font>
    <font>
      <b/>
      <sz val="11"/>
      <color indexed="25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4"/>
      <name val="Arial"/>
      <family val="2"/>
      <charset val="17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name val="Sakkal Majalla"/>
      <charset val="178"/>
    </font>
    <font>
      <b/>
      <sz val="12"/>
      <name val="Sakkal Majalla"/>
      <charset val="178"/>
    </font>
    <font>
      <b/>
      <sz val="14"/>
      <name val="Sakkal Majalla"/>
      <charset val="178"/>
    </font>
    <font>
      <b/>
      <sz val="16"/>
      <name val="Sakkal Majalla"/>
      <charset val="178"/>
    </font>
    <font>
      <sz val="12"/>
      <name val="Sakkal Majalla"/>
      <charset val="178"/>
    </font>
    <font>
      <b/>
      <sz val="10"/>
      <name val="Arial Black"/>
      <family val="2"/>
    </font>
    <font>
      <b/>
      <sz val="48"/>
      <name val="AGA Arabesque Desktop"/>
      <charset val="2"/>
    </font>
    <font>
      <b/>
      <sz val="48"/>
      <name val="Arial"/>
      <family val="2"/>
    </font>
    <font>
      <b/>
      <sz val="24"/>
      <name val="Arial"/>
      <family val="2"/>
    </font>
    <font>
      <b/>
      <sz val="14"/>
      <name val="Arial Black"/>
      <family val="2"/>
    </font>
    <font>
      <sz val="14"/>
      <name val="Times New Roman"/>
      <family val="1"/>
    </font>
    <font>
      <b/>
      <sz val="11"/>
      <color rgb="FFFF0000"/>
      <name val="Arial"/>
      <family val="2"/>
    </font>
    <font>
      <sz val="11"/>
      <name val="Times New Roman"/>
      <family val="1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 diagonalDown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165" fontId="2" fillId="0" borderId="0" applyFont="0" applyFill="0" applyBorder="0" applyAlignment="0" applyProtection="0"/>
    <xf numFmtId="0" fontId="15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5" fillId="2" borderId="1">
      <alignment horizontal="right" vertical="center" wrapText="1"/>
    </xf>
    <xf numFmtId="1" fontId="17" fillId="2" borderId="2">
      <alignment horizontal="left" vertical="center" wrapText="1"/>
    </xf>
    <xf numFmtId="1" fontId="4" fillId="2" borderId="3">
      <alignment horizontal="center" vertical="center"/>
    </xf>
    <xf numFmtId="0" fontId="9" fillId="2" borderId="3">
      <alignment horizontal="center" vertical="center" wrapText="1"/>
    </xf>
    <xf numFmtId="0" fontId="18" fillId="2" borderId="3">
      <alignment horizontal="center" vertical="center" wrapText="1"/>
    </xf>
    <xf numFmtId="0" fontId="2" fillId="0" borderId="0">
      <alignment horizontal="center" vertical="center" readingOrder="2"/>
    </xf>
    <xf numFmtId="0" fontId="8" fillId="0" borderId="0">
      <alignment horizontal="left" vertical="center"/>
    </xf>
    <xf numFmtId="0" fontId="2" fillId="0" borderId="0"/>
    <xf numFmtId="0" fontId="2" fillId="0" borderId="0"/>
    <xf numFmtId="0" fontId="29" fillId="0" borderId="0"/>
    <xf numFmtId="0" fontId="12" fillId="0" borderId="0">
      <alignment horizontal="right" vertical="center"/>
    </xf>
    <xf numFmtId="0" fontId="19" fillId="0" borderId="0">
      <alignment horizontal="left" vertical="center"/>
    </xf>
    <xf numFmtId="0" fontId="5" fillId="0" borderId="0">
      <alignment horizontal="right" vertical="center"/>
    </xf>
    <xf numFmtId="0" fontId="2" fillId="0" borderId="0">
      <alignment horizontal="left" vertical="center"/>
    </xf>
    <xf numFmtId="0" fontId="11" fillId="2" borderId="3" applyAlignment="0">
      <alignment horizontal="center" vertical="center"/>
    </xf>
    <xf numFmtId="0" fontId="12" fillId="0" borderId="4">
      <alignment horizontal="right" vertical="center" indent="1"/>
    </xf>
    <xf numFmtId="0" fontId="5" fillId="2" borderId="4">
      <alignment horizontal="right" vertical="center" wrapText="1" indent="1" readingOrder="2"/>
    </xf>
    <xf numFmtId="0" fontId="7" fillId="0" borderId="4">
      <alignment horizontal="right" vertical="center" indent="1"/>
    </xf>
    <xf numFmtId="0" fontId="7" fillId="2" borderId="4">
      <alignment horizontal="left" vertical="center" wrapText="1" indent="1"/>
    </xf>
    <xf numFmtId="0" fontId="7" fillId="0" borderId="5">
      <alignment horizontal="left" vertical="center"/>
    </xf>
    <xf numFmtId="0" fontId="7" fillId="0" borderId="6">
      <alignment horizontal="left" vertical="center"/>
    </xf>
    <xf numFmtId="0" fontId="1" fillId="0" borderId="0"/>
    <xf numFmtId="164" fontId="40" fillId="0" borderId="0" applyFont="0" applyFill="0" applyBorder="0" applyAlignment="0" applyProtection="0"/>
    <xf numFmtId="0" fontId="7" fillId="0" borderId="4">
      <alignment horizontal="right" vertical="center" indent="1"/>
    </xf>
  </cellStyleXfs>
  <cellXfs count="47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horizontal="right" vertical="center" readingOrder="2"/>
    </xf>
    <xf numFmtId="0" fontId="5" fillId="0" borderId="0" xfId="0" applyFont="1" applyAlignment="1">
      <alignment horizontal="centerContinuous" vertical="center"/>
    </xf>
    <xf numFmtId="1" fontId="14" fillId="0" borderId="0" xfId="0" applyNumberFormat="1" applyFont="1" applyAlignment="1">
      <alignment horizontal="left" vertical="center"/>
    </xf>
    <xf numFmtId="0" fontId="5" fillId="0" borderId="0" xfId="16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1"/>
    <xf numFmtId="0" fontId="2" fillId="0" borderId="0" xfId="11" applyAlignment="1">
      <alignment vertical="center"/>
    </xf>
    <xf numFmtId="0" fontId="2" fillId="0" borderId="0" xfId="11" applyAlignment="1">
      <alignment horizontal="center" vertical="center"/>
    </xf>
    <xf numFmtId="0" fontId="23" fillId="0" borderId="0" xfId="11" applyFont="1" applyAlignment="1">
      <alignment vertical="center" wrapText="1" readingOrder="1"/>
    </xf>
    <xf numFmtId="0" fontId="24" fillId="0" borderId="0" xfId="11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14" fillId="0" borderId="0" xfId="17" applyFont="1">
      <alignment horizontal="left" vertical="center"/>
    </xf>
    <xf numFmtId="0" fontId="13" fillId="0" borderId="0" xfId="2" applyFont="1" applyAlignment="1">
      <alignment horizontal="centerContinuous" vertical="center" readingOrder="2"/>
    </xf>
    <xf numFmtId="166" fontId="5" fillId="0" borderId="0" xfId="0" applyNumberFormat="1" applyFont="1" applyAlignment="1">
      <alignment horizontal="centerContinuous" vertical="center"/>
    </xf>
    <xf numFmtId="1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3" applyFont="1" applyAlignment="1">
      <alignment horizontal="centerContinuous" vertical="center" wrapText="1"/>
    </xf>
    <xf numFmtId="0" fontId="5" fillId="0" borderId="0" xfId="2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3" applyFont="1" applyAlignment="1">
      <alignment horizontal="centerContinuous" vertical="center" readingOrder="2"/>
    </xf>
    <xf numFmtId="166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 readingOrder="2"/>
    </xf>
    <xf numFmtId="166" fontId="26" fillId="0" borderId="0" xfId="0" applyNumberFormat="1" applyFont="1" applyAlignment="1">
      <alignment horizontal="centerContinuous" vertical="center"/>
    </xf>
    <xf numFmtId="0" fontId="26" fillId="0" borderId="0" xfId="2" applyFont="1" applyAlignment="1">
      <alignment horizontal="centerContinuous" vertical="center" readingOrder="2"/>
    </xf>
    <xf numFmtId="166" fontId="26" fillId="0" borderId="0" xfId="0" applyNumberFormat="1" applyFont="1" applyAlignment="1">
      <alignment horizontal="centerContinuous" vertical="center" readingOrder="2"/>
    </xf>
    <xf numFmtId="0" fontId="5" fillId="4" borderId="8" xfId="20" applyFill="1" applyBorder="1">
      <alignment horizontal="right" vertical="center" wrapText="1" indent="1" readingOrder="2"/>
    </xf>
    <xf numFmtId="49" fontId="26" fillId="0" borderId="0" xfId="0" applyNumberFormat="1" applyFont="1" applyAlignment="1">
      <alignment horizontal="centerContinuous" vertical="center" readingOrder="2"/>
    </xf>
    <xf numFmtId="0" fontId="13" fillId="4" borderId="9" xfId="20" applyFont="1" applyFill="1" applyBorder="1">
      <alignment horizontal="right" vertical="center" wrapText="1" indent="1" readingOrder="2"/>
    </xf>
    <xf numFmtId="0" fontId="13" fillId="5" borderId="10" xfId="20" applyFont="1" applyFill="1" applyBorder="1">
      <alignment horizontal="right" vertical="center" wrapText="1" indent="1" readingOrder="2"/>
    </xf>
    <xf numFmtId="0" fontId="26" fillId="0" borderId="0" xfId="2" applyFont="1" applyAlignment="1">
      <alignment horizontal="centerContinuous" vertical="center"/>
    </xf>
    <xf numFmtId="0" fontId="5" fillId="4" borderId="13" xfId="4" applyFill="1" applyBorder="1" applyAlignment="1">
      <alignment vertical="center" wrapText="1"/>
    </xf>
    <xf numFmtId="1" fontId="17" fillId="4" borderId="14" xfId="5" applyFill="1" applyBorder="1">
      <alignment horizontal="left" vertical="center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4" borderId="11" xfId="7" applyFont="1" applyFill="1" applyBorder="1">
      <alignment horizontal="center" vertical="center" wrapText="1"/>
    </xf>
    <xf numFmtId="0" fontId="6" fillId="4" borderId="18" xfId="7" applyFont="1" applyFill="1" applyBorder="1">
      <alignment horizontal="center" vertical="center" wrapText="1"/>
    </xf>
    <xf numFmtId="0" fontId="6" fillId="4" borderId="12" xfId="7" applyFont="1" applyFill="1" applyBorder="1">
      <alignment horizontal="center" vertical="center" wrapText="1"/>
    </xf>
    <xf numFmtId="0" fontId="17" fillId="4" borderId="9" xfId="20" applyFont="1" applyFill="1" applyBorder="1" applyAlignment="1">
      <alignment horizontal="right" vertical="center" wrapText="1" readingOrder="2"/>
    </xf>
    <xf numFmtId="0" fontId="10" fillId="5" borderId="10" xfId="20" applyFont="1" applyFill="1" applyBorder="1" applyAlignment="1">
      <alignment horizontal="center" vertical="center" wrapText="1" readingOrder="2"/>
    </xf>
    <xf numFmtId="0" fontId="10" fillId="5" borderId="9" xfId="20" applyFont="1" applyFill="1" applyBorder="1" applyAlignment="1">
      <alignment horizontal="center" vertical="center" wrapText="1" readingOrder="2"/>
    </xf>
    <xf numFmtId="0" fontId="10" fillId="4" borderId="9" xfId="20" applyFont="1" applyFill="1" applyBorder="1" applyAlignment="1">
      <alignment horizontal="center" vertical="center" wrapText="1" readingOrder="2"/>
    </xf>
    <xf numFmtId="0" fontId="14" fillId="4" borderId="17" xfId="7" applyFont="1" applyFill="1" applyBorder="1" applyAlignment="1">
      <alignment horizontal="center" vertical="center" wrapText="1" readingOrder="1"/>
    </xf>
    <xf numFmtId="0" fontId="10" fillId="4" borderId="9" xfId="20" applyFont="1" applyFill="1" applyBorder="1">
      <alignment horizontal="right" vertical="center" wrapText="1" indent="1" readingOrder="2"/>
    </xf>
    <xf numFmtId="0" fontId="2" fillId="5" borderId="9" xfId="22" applyFont="1" applyFill="1" applyBorder="1">
      <alignment horizontal="left" vertical="center" wrapText="1" indent="1"/>
    </xf>
    <xf numFmtId="0" fontId="2" fillId="5" borderId="10" xfId="22" applyFont="1" applyFill="1" applyBorder="1">
      <alignment horizontal="left" vertical="center" wrapText="1" indent="1"/>
    </xf>
    <xf numFmtId="0" fontId="2" fillId="4" borderId="9" xfId="22" applyFont="1" applyFill="1" applyBorder="1">
      <alignment horizontal="left" vertical="center" wrapText="1" indent="1"/>
    </xf>
    <xf numFmtId="0" fontId="5" fillId="4" borderId="9" xfId="20" applyFill="1" applyBorder="1">
      <alignment horizontal="right" vertical="center" wrapText="1" indent="1" readingOrder="2"/>
    </xf>
    <xf numFmtId="0" fontId="2" fillId="4" borderId="8" xfId="22" applyFont="1" applyFill="1" applyBorder="1">
      <alignment horizontal="left" vertical="center" wrapText="1" indent="1"/>
    </xf>
    <xf numFmtId="0" fontId="5" fillId="5" borderId="9" xfId="20" applyFill="1" applyBorder="1">
      <alignment horizontal="right" vertical="center" wrapText="1" indent="1" readingOrder="2"/>
    </xf>
    <xf numFmtId="0" fontId="5" fillId="5" borderId="10" xfId="20" applyFill="1" applyBorder="1">
      <alignment horizontal="right" vertical="center" wrapText="1" indent="1" readingOrder="2"/>
    </xf>
    <xf numFmtId="0" fontId="5" fillId="0" borderId="0" xfId="2" applyFont="1" applyAlignment="1">
      <alignment horizontal="centerContinuous" vertical="center" readingOrder="1"/>
    </xf>
    <xf numFmtId="0" fontId="14" fillId="4" borderId="9" xfId="20" applyFont="1" applyFill="1" applyBorder="1">
      <alignment horizontal="right" vertical="center" wrapText="1" indent="1" readingOrder="2"/>
    </xf>
    <xf numFmtId="0" fontId="14" fillId="5" borderId="10" xfId="20" applyFont="1" applyFill="1" applyBorder="1">
      <alignment horizontal="right" vertical="center" wrapText="1" indent="1" readingOrder="2"/>
    </xf>
    <xf numFmtId="166" fontId="14" fillId="0" borderId="0" xfId="0" applyNumberFormat="1" applyFont="1" applyAlignment="1">
      <alignment horizontal="left" vertical="center"/>
    </xf>
    <xf numFmtId="0" fontId="14" fillId="4" borderId="9" xfId="20" applyFont="1" applyFill="1" applyBorder="1" applyAlignment="1">
      <alignment horizontal="right" vertical="center" wrapText="1" indent="4" readingOrder="2"/>
    </xf>
    <xf numFmtId="0" fontId="28" fillId="0" borderId="0" xfId="1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14" fillId="4" borderId="17" xfId="7" applyFont="1" applyFill="1" applyBorder="1">
      <alignment horizontal="center" vertical="center" wrapText="1"/>
    </xf>
    <xf numFmtId="0" fontId="2" fillId="5" borderId="10" xfId="21" applyFont="1" applyFill="1" applyBorder="1">
      <alignment horizontal="right" vertical="center" indent="1"/>
    </xf>
    <xf numFmtId="0" fontId="2" fillId="4" borderId="9" xfId="21" applyFont="1" applyFill="1" applyBorder="1">
      <alignment horizontal="right" vertical="center" indent="1"/>
    </xf>
    <xf numFmtId="0" fontId="14" fillId="5" borderId="17" xfId="18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0" fontId="10" fillId="0" borderId="0" xfId="11" applyFont="1" applyAlignment="1">
      <alignment vertical="center" wrapText="1" readingOrder="1"/>
    </xf>
    <xf numFmtId="1" fontId="5" fillId="4" borderId="17" xfId="6" applyFont="1" applyFill="1" applyBorder="1">
      <alignment horizontal="center" vertical="center"/>
    </xf>
    <xf numFmtId="0" fontId="5" fillId="5" borderId="17" xfId="18" applyFont="1" applyFill="1" applyBorder="1" applyAlignment="1">
      <alignment horizontal="center" vertical="center"/>
    </xf>
    <xf numFmtId="0" fontId="5" fillId="5" borderId="10" xfId="22" applyFont="1" applyFill="1" applyBorder="1">
      <alignment horizontal="left" vertical="center" wrapText="1" indent="1"/>
    </xf>
    <xf numFmtId="0" fontId="2" fillId="4" borderId="9" xfId="22" applyFont="1" applyFill="1" applyBorder="1" applyAlignment="1">
      <alignment horizontal="left" vertical="center" wrapText="1" indent="4"/>
    </xf>
    <xf numFmtId="0" fontId="5" fillId="5" borderId="9" xfId="20" applyFill="1" applyBorder="1" applyAlignment="1">
      <alignment horizontal="right" vertical="center" wrapText="1" indent="4" readingOrder="2"/>
    </xf>
    <xf numFmtId="0" fontId="2" fillId="5" borderId="9" xfId="22" applyFont="1" applyFill="1" applyBorder="1" applyAlignment="1">
      <alignment horizontal="left" vertical="center" wrapText="1" indent="4"/>
    </xf>
    <xf numFmtId="0" fontId="5" fillId="4" borderId="9" xfId="22" applyFont="1" applyFill="1" applyBorder="1">
      <alignment horizontal="left" vertical="center" wrapText="1" indent="1"/>
    </xf>
    <xf numFmtId="0" fontId="5" fillId="4" borderId="16" xfId="20" applyFill="1" applyBorder="1" applyAlignment="1">
      <alignment horizontal="right" vertical="center" wrapText="1" indent="4" readingOrder="2"/>
    </xf>
    <xf numFmtId="0" fontId="2" fillId="4" borderId="16" xfId="22" applyFont="1" applyFill="1" applyBorder="1" applyAlignment="1">
      <alignment horizontal="left" vertical="center" wrapText="1" indent="4"/>
    </xf>
    <xf numFmtId="0" fontId="2" fillId="0" borderId="0" xfId="24" applyFont="1" applyBorder="1">
      <alignment horizontal="left" vertical="center"/>
    </xf>
    <xf numFmtId="0" fontId="14" fillId="0" borderId="0" xfId="14" applyFont="1" applyAlignment="1">
      <alignment horizontal="right" vertical="center" readingOrder="2"/>
    </xf>
    <xf numFmtId="0" fontId="18" fillId="0" borderId="0" xfId="15" applyFont="1">
      <alignment horizontal="left" vertical="center"/>
    </xf>
    <xf numFmtId="0" fontId="26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10" fillId="4" borderId="11" xfId="7" applyFont="1" applyFill="1" applyBorder="1" applyAlignment="1">
      <alignment horizontal="center" wrapText="1"/>
    </xf>
    <xf numFmtId="0" fontId="17" fillId="4" borderId="12" xfId="7" applyFont="1" applyFill="1" applyBorder="1" applyAlignment="1">
      <alignment horizontal="center" vertical="top" wrapText="1"/>
    </xf>
    <xf numFmtId="166" fontId="14" fillId="0" borderId="0" xfId="0" applyNumberFormat="1" applyFont="1" applyAlignment="1">
      <alignment horizontal="left" vertical="center" wrapText="1"/>
    </xf>
    <xf numFmtId="0" fontId="6" fillId="4" borderId="12" xfId="7" applyFont="1" applyFill="1" applyBorder="1" applyAlignment="1">
      <alignment horizontal="center" vertical="top" wrapText="1"/>
    </xf>
    <xf numFmtId="0" fontId="2" fillId="3" borderId="0" xfId="0" applyFont="1" applyFill="1"/>
    <xf numFmtId="0" fontId="2" fillId="0" borderId="0" xfId="0" applyFont="1"/>
    <xf numFmtId="0" fontId="5" fillId="4" borderId="17" xfId="18" applyFont="1" applyFill="1" applyBorder="1" applyAlignment="1">
      <alignment horizontal="center" vertical="center"/>
    </xf>
    <xf numFmtId="0" fontId="14" fillId="4" borderId="17" xfId="18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4" fillId="5" borderId="10" xfId="21" applyFont="1" applyFill="1" applyBorder="1" applyAlignment="1">
      <alignment vertical="center"/>
    </xf>
    <xf numFmtId="0" fontId="14" fillId="4" borderId="9" xfId="21" applyFont="1" applyFill="1" applyBorder="1" applyAlignment="1">
      <alignment vertical="center"/>
    </xf>
    <xf numFmtId="0" fontId="14" fillId="5" borderId="9" xfId="21" applyFont="1" applyFill="1" applyBorder="1" applyAlignment="1">
      <alignment vertical="center"/>
    </xf>
    <xf numFmtId="0" fontId="2" fillId="5" borderId="10" xfId="2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2" fillId="4" borderId="8" xfId="2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0" fontId="10" fillId="5" borderId="17" xfId="18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166" fontId="30" fillId="0" borderId="0" xfId="0" applyNumberFormat="1" applyFont="1" applyAlignment="1">
      <alignment vertical="center"/>
    </xf>
    <xf numFmtId="0" fontId="14" fillId="4" borderId="11" xfId="7" applyFont="1" applyFill="1" applyBorder="1" applyAlignment="1">
      <alignment horizontal="center" wrapText="1"/>
    </xf>
    <xf numFmtId="0" fontId="5" fillId="4" borderId="19" xfId="20" applyFill="1" applyBorder="1">
      <alignment horizontal="right" vertical="center" wrapText="1" indent="1" readingOrder="2"/>
    </xf>
    <xf numFmtId="0" fontId="5" fillId="4" borderId="20" xfId="20" applyFill="1" applyBorder="1">
      <alignment horizontal="right" vertical="center" wrapText="1" indent="1" readingOrder="2"/>
    </xf>
    <xf numFmtId="0" fontId="2" fillId="0" borderId="0" xfId="0" applyFont="1" applyAlignment="1">
      <alignment horizontal="right" vertical="center"/>
    </xf>
    <xf numFmtId="0" fontId="2" fillId="0" borderId="0" xfId="23" applyFont="1" applyBorder="1">
      <alignment horizontal="left" vertical="center"/>
    </xf>
    <xf numFmtId="1" fontId="14" fillId="0" borderId="0" xfId="0" applyNumberFormat="1" applyFont="1" applyAlignment="1">
      <alignment horizontal="center" vertical="center" readingOrder="2"/>
    </xf>
    <xf numFmtId="0" fontId="17" fillId="4" borderId="11" xfId="7" applyFont="1" applyFill="1" applyBorder="1">
      <alignment horizontal="center" vertical="center" wrapText="1"/>
    </xf>
    <xf numFmtId="0" fontId="18" fillId="4" borderId="18" xfId="7" applyFont="1" applyFill="1" applyBorder="1">
      <alignment horizontal="center" vertical="center" wrapText="1"/>
    </xf>
    <xf numFmtId="0" fontId="17" fillId="4" borderId="12" xfId="7" applyFont="1" applyFill="1" applyBorder="1">
      <alignment horizontal="center" vertical="center" wrapText="1"/>
    </xf>
    <xf numFmtId="0" fontId="17" fillId="5" borderId="10" xfId="20" applyFont="1" applyFill="1" applyBorder="1" applyAlignment="1">
      <alignment horizontal="right" vertical="center" wrapText="1" readingOrder="2"/>
    </xf>
    <xf numFmtId="0" fontId="6" fillId="5" borderId="10" xfId="22" applyFont="1" applyFill="1" applyBorder="1" applyAlignment="1">
      <alignment vertical="center" wrapText="1"/>
    </xf>
    <xf numFmtId="0" fontId="17" fillId="5" borderId="9" xfId="20" applyFont="1" applyFill="1" applyBorder="1" applyAlignment="1">
      <alignment horizontal="right" vertical="center" wrapText="1" readingOrder="2"/>
    </xf>
    <xf numFmtId="0" fontId="6" fillId="5" borderId="9" xfId="22" applyFont="1" applyFill="1" applyBorder="1" applyAlignment="1">
      <alignment vertical="center" wrapText="1"/>
    </xf>
    <xf numFmtId="0" fontId="6" fillId="4" borderId="9" xfId="22" applyFont="1" applyFill="1" applyBorder="1" applyAlignment="1">
      <alignment vertical="center" wrapText="1"/>
    </xf>
    <xf numFmtId="0" fontId="17" fillId="4" borderId="8" xfId="20" applyFont="1" applyFill="1" applyBorder="1" applyAlignment="1">
      <alignment horizontal="right" vertical="center" wrapText="1" readingOrder="2"/>
    </xf>
    <xf numFmtId="0" fontId="6" fillId="4" borderId="8" xfId="22" applyFont="1" applyFill="1" applyBorder="1" applyAlignment="1">
      <alignment vertical="center" wrapText="1"/>
    </xf>
    <xf numFmtId="0" fontId="17" fillId="5" borderId="15" xfId="18" applyFont="1" applyFill="1" applyBorder="1" applyAlignment="1">
      <alignment horizontal="right" vertical="center" readingOrder="2"/>
    </xf>
    <xf numFmtId="0" fontId="18" fillId="5" borderId="15" xfId="18" applyFont="1" applyFill="1" applyBorder="1" applyAlignment="1">
      <alignment horizontal="right" vertical="center" indent="1"/>
    </xf>
    <xf numFmtId="0" fontId="18" fillId="5" borderId="15" xfId="18" applyFont="1" applyFill="1" applyBorder="1" applyAlignment="1">
      <alignment horizontal="left" vertical="center"/>
    </xf>
    <xf numFmtId="0" fontId="17" fillId="5" borderId="9" xfId="18" applyFont="1" applyFill="1" applyBorder="1" applyAlignment="1">
      <alignment horizontal="right" vertical="center" readingOrder="2"/>
    </xf>
    <xf numFmtId="0" fontId="18" fillId="5" borderId="9" xfId="18" applyFont="1" applyFill="1" applyBorder="1" applyAlignment="1">
      <alignment horizontal="right" vertical="center" indent="1"/>
    </xf>
    <xf numFmtId="0" fontId="18" fillId="5" borderId="9" xfId="18" applyFont="1" applyFill="1" applyBorder="1" applyAlignment="1">
      <alignment horizontal="left" vertical="center"/>
    </xf>
    <xf numFmtId="0" fontId="17" fillId="5" borderId="16" xfId="18" applyFont="1" applyFill="1" applyBorder="1" applyAlignment="1">
      <alignment horizontal="right" vertical="center" readingOrder="2"/>
    </xf>
    <xf numFmtId="0" fontId="18" fillId="5" borderId="16" xfId="18" applyFont="1" applyFill="1" applyBorder="1" applyAlignment="1">
      <alignment horizontal="right" vertical="center" indent="1"/>
    </xf>
    <xf numFmtId="0" fontId="18" fillId="5" borderId="16" xfId="18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 readingOrder="2"/>
    </xf>
    <xf numFmtId="1" fontId="14" fillId="4" borderId="17" xfId="6" applyFont="1" applyFill="1" applyBorder="1">
      <alignment horizontal="center" vertical="center"/>
    </xf>
    <xf numFmtId="1" fontId="17" fillId="4" borderId="17" xfId="6" applyFont="1" applyFill="1" applyBorder="1">
      <alignment horizontal="center" vertical="center"/>
    </xf>
    <xf numFmtId="0" fontId="5" fillId="4" borderId="16" xfId="20" applyFill="1" applyBorder="1">
      <alignment horizontal="right" vertical="center" wrapText="1" indent="1" readingOrder="2"/>
    </xf>
    <xf numFmtId="0" fontId="2" fillId="4" borderId="16" xfId="22" applyFont="1" applyFill="1" applyBorder="1">
      <alignment horizontal="left" vertical="center" wrapText="1" indent="1"/>
    </xf>
    <xf numFmtId="0" fontId="2" fillId="5" borderId="10" xfId="22" applyFont="1" applyFill="1" applyBorder="1" applyAlignment="1">
      <alignment horizontal="center" vertical="center" wrapText="1"/>
    </xf>
    <xf numFmtId="0" fontId="20" fillId="5" borderId="10" xfId="22" applyFont="1" applyFill="1" applyBorder="1">
      <alignment horizontal="left" vertical="center" wrapText="1" indent="1"/>
    </xf>
    <xf numFmtId="0" fontId="2" fillId="4" borderId="9" xfId="22" applyFont="1" applyFill="1" applyBorder="1" applyAlignment="1">
      <alignment horizontal="center" vertical="center" wrapText="1"/>
    </xf>
    <xf numFmtId="0" fontId="20" fillId="4" borderId="9" xfId="22" applyFont="1" applyFill="1" applyBorder="1">
      <alignment horizontal="left" vertical="center" wrapText="1" indent="1"/>
    </xf>
    <xf numFmtId="0" fontId="2" fillId="5" borderId="9" xfId="22" applyFont="1" applyFill="1" applyBorder="1" applyAlignment="1">
      <alignment horizontal="center" vertical="center" wrapText="1"/>
    </xf>
    <xf numFmtId="0" fontId="20" fillId="5" borderId="9" xfId="22" applyFont="1" applyFill="1" applyBorder="1">
      <alignment horizontal="left" vertical="center" wrapText="1" indent="1"/>
    </xf>
    <xf numFmtId="0" fontId="6" fillId="5" borderId="9" xfId="21" applyFont="1" applyFill="1" applyBorder="1">
      <alignment horizontal="right" vertical="center" indent="1"/>
    </xf>
    <xf numFmtId="0" fontId="6" fillId="4" borderId="9" xfId="21" applyFont="1" applyFill="1" applyBorder="1">
      <alignment horizontal="right" vertical="center" indent="1"/>
    </xf>
    <xf numFmtId="0" fontId="6" fillId="4" borderId="8" xfId="21" applyFont="1" applyFill="1" applyBorder="1">
      <alignment horizontal="right" vertical="center" indent="1"/>
    </xf>
    <xf numFmtId="1" fontId="2" fillId="5" borderId="10" xfId="0" applyNumberFormat="1" applyFont="1" applyFill="1" applyBorder="1" applyAlignment="1">
      <alignment vertical="center"/>
    </xf>
    <xf numFmtId="1" fontId="2" fillId="4" borderId="8" xfId="0" applyNumberFormat="1" applyFont="1" applyFill="1" applyBorder="1" applyAlignment="1">
      <alignment vertical="center"/>
    </xf>
    <xf numFmtId="1" fontId="2" fillId="4" borderId="8" xfId="21" applyNumberFormat="1" applyFont="1" applyFill="1" applyBorder="1" applyAlignment="1">
      <alignment vertical="center"/>
    </xf>
    <xf numFmtId="1" fontId="14" fillId="5" borderId="10" xfId="0" applyNumberFormat="1" applyFont="1" applyFill="1" applyBorder="1" applyAlignment="1">
      <alignment horizontal="center" vertical="center"/>
    </xf>
    <xf numFmtId="1" fontId="14" fillId="4" borderId="8" xfId="21" applyNumberFormat="1" applyFont="1" applyFill="1" applyBorder="1" applyAlignment="1">
      <alignment horizontal="center" vertical="center"/>
    </xf>
    <xf numFmtId="1" fontId="2" fillId="5" borderId="10" xfId="21" applyNumberFormat="1" applyFont="1" applyFill="1" applyBorder="1" applyAlignment="1">
      <alignment vertical="center"/>
    </xf>
    <xf numFmtId="1" fontId="14" fillId="5" borderId="17" xfId="18" applyNumberFormat="1" applyFont="1" applyFill="1" applyBorder="1" applyAlignment="1">
      <alignment horizontal="right" vertical="center" indent="1"/>
    </xf>
    <xf numFmtId="166" fontId="31" fillId="0" borderId="0" xfId="0" applyNumberFormat="1" applyFont="1" applyAlignment="1">
      <alignment vertical="center"/>
    </xf>
    <xf numFmtId="166" fontId="2" fillId="5" borderId="0" xfId="0" applyNumberFormat="1" applyFont="1" applyFill="1" applyAlignment="1">
      <alignment vertical="center"/>
    </xf>
    <xf numFmtId="1" fontId="27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8" fontId="2" fillId="4" borderId="9" xfId="1" applyNumberFormat="1" applyFont="1" applyFill="1" applyBorder="1" applyAlignment="1">
      <alignment horizontal="right" vertical="center" indent="1"/>
    </xf>
    <xf numFmtId="168" fontId="2" fillId="4" borderId="9" xfId="1" applyNumberFormat="1" applyFont="1" applyFill="1" applyBorder="1" applyAlignment="1">
      <alignment horizontal="center" vertical="center"/>
    </xf>
    <xf numFmtId="168" fontId="2" fillId="5" borderId="9" xfId="1" applyNumberFormat="1" applyFont="1" applyFill="1" applyBorder="1" applyAlignment="1">
      <alignment horizontal="right" vertical="center" indent="1"/>
    </xf>
    <xf numFmtId="168" fontId="2" fillId="5" borderId="9" xfId="1" applyNumberFormat="1" applyFont="1" applyFill="1" applyBorder="1" applyAlignment="1">
      <alignment horizontal="center" vertical="center"/>
    </xf>
    <xf numFmtId="168" fontId="2" fillId="4" borderId="16" xfId="1" applyNumberFormat="1" applyFont="1" applyFill="1" applyBorder="1" applyAlignment="1">
      <alignment horizontal="center" vertical="center"/>
    </xf>
    <xf numFmtId="0" fontId="5" fillId="5" borderId="12" xfId="18" applyFont="1" applyFill="1" applyBorder="1" applyAlignment="1">
      <alignment horizontal="center" vertical="center"/>
    </xf>
    <xf numFmtId="0" fontId="14" fillId="5" borderId="12" xfId="18" applyFont="1" applyFill="1" applyBorder="1" applyAlignment="1">
      <alignment horizontal="center" vertical="center"/>
    </xf>
    <xf numFmtId="1" fontId="2" fillId="4" borderId="9" xfId="21" applyNumberFormat="1" applyFont="1" applyFill="1" applyBorder="1">
      <alignment horizontal="right" vertical="center" indent="1"/>
    </xf>
    <xf numFmtId="1" fontId="2" fillId="5" borderId="10" xfId="21" applyNumberFormat="1" applyFont="1" applyFill="1" applyBorder="1">
      <alignment horizontal="right" vertical="center" indent="1"/>
    </xf>
    <xf numFmtId="1" fontId="2" fillId="4" borderId="8" xfId="21" applyNumberFormat="1" applyFont="1" applyFill="1" applyBorder="1">
      <alignment horizontal="right" vertical="center" indent="1"/>
    </xf>
    <xf numFmtId="166" fontId="13" fillId="0" borderId="0" xfId="0" applyNumberFormat="1" applyFont="1" applyAlignment="1">
      <alignment horizontal="centerContinuous" vertical="center"/>
    </xf>
    <xf numFmtId="1" fontId="14" fillId="5" borderId="17" xfId="1" applyNumberFormat="1" applyFont="1" applyFill="1" applyBorder="1" applyAlignment="1">
      <alignment horizontal="right" vertical="center"/>
    </xf>
    <xf numFmtId="1" fontId="20" fillId="5" borderId="10" xfId="21" applyNumberFormat="1" applyFont="1" applyFill="1" applyBorder="1" applyAlignment="1">
      <alignment horizontal="center" vertical="center"/>
    </xf>
    <xf numFmtId="167" fontId="2" fillId="5" borderId="10" xfId="1" applyNumberFormat="1" applyFont="1" applyFill="1" applyBorder="1" applyAlignment="1">
      <alignment horizontal="center" vertical="center"/>
    </xf>
    <xf numFmtId="167" fontId="2" fillId="4" borderId="9" xfId="1" applyNumberFormat="1" applyFont="1" applyFill="1" applyBorder="1" applyAlignment="1">
      <alignment horizontal="center" vertical="center"/>
    </xf>
    <xf numFmtId="167" fontId="2" fillId="5" borderId="9" xfId="1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 readingOrder="2"/>
    </xf>
    <xf numFmtId="166" fontId="6" fillId="0" borderId="0" xfId="0" applyNumberFormat="1" applyFont="1" applyAlignment="1">
      <alignment vertical="center" readingOrder="1"/>
    </xf>
    <xf numFmtId="1" fontId="20" fillId="4" borderId="9" xfId="21" applyNumberFormat="1" applyFont="1" applyFill="1" applyBorder="1" applyAlignment="1">
      <alignment horizontal="center" vertical="center"/>
    </xf>
    <xf numFmtId="1" fontId="14" fillId="5" borderId="10" xfId="21" applyNumberFormat="1" applyFont="1" applyFill="1" applyBorder="1" applyAlignment="1">
      <alignment horizontal="center" vertical="center"/>
    </xf>
    <xf numFmtId="0" fontId="10" fillId="4" borderId="17" xfId="7" applyFont="1" applyFill="1" applyBorder="1">
      <alignment horizontal="center" vertical="center" wrapText="1"/>
    </xf>
    <xf numFmtId="0" fontId="26" fillId="0" borderId="0" xfId="2" applyFont="1" applyAlignment="1">
      <alignment horizontal="centerContinuous" vertical="center" wrapText="1"/>
    </xf>
    <xf numFmtId="0" fontId="2" fillId="0" borderId="0" xfId="14" applyFont="1" applyAlignment="1">
      <alignment horizontal="right" vertical="center" readingOrder="2"/>
    </xf>
    <xf numFmtId="0" fontId="6" fillId="0" borderId="0" xfId="15" applyFont="1">
      <alignment horizontal="left" vertical="center"/>
    </xf>
    <xf numFmtId="1" fontId="14" fillId="4" borderId="9" xfId="21" applyNumberFormat="1" applyFont="1" applyFill="1" applyBorder="1">
      <alignment horizontal="right" vertical="center" indent="1"/>
    </xf>
    <xf numFmtId="0" fontId="14" fillId="5" borderId="12" xfId="18" applyFont="1" applyFill="1" applyBorder="1" applyAlignment="1">
      <alignment vertical="center"/>
    </xf>
    <xf numFmtId="0" fontId="14" fillId="4" borderId="16" xfId="21" applyFont="1" applyFill="1" applyBorder="1" applyAlignment="1">
      <alignment vertical="center"/>
    </xf>
    <xf numFmtId="168" fontId="2" fillId="5" borderId="10" xfId="1" applyNumberFormat="1" applyFont="1" applyFill="1" applyBorder="1" applyAlignment="1">
      <alignment vertical="center"/>
    </xf>
    <xf numFmtId="168" fontId="2" fillId="4" borderId="9" xfId="1" applyNumberFormat="1" applyFont="1" applyFill="1" applyBorder="1" applyAlignment="1">
      <alignment vertical="center"/>
    </xf>
    <xf numFmtId="168" fontId="2" fillId="5" borderId="9" xfId="1" applyNumberFormat="1" applyFont="1" applyFill="1" applyBorder="1" applyAlignment="1">
      <alignment vertical="center"/>
    </xf>
    <xf numFmtId="168" fontId="2" fillId="4" borderId="16" xfId="1" applyNumberFormat="1" applyFont="1" applyFill="1" applyBorder="1" applyAlignment="1">
      <alignment vertical="center"/>
    </xf>
    <xf numFmtId="0" fontId="13" fillId="0" borderId="0" xfId="2" applyFont="1" applyAlignment="1">
      <alignment horizontal="centerContinuous" vertical="center"/>
    </xf>
    <xf numFmtId="166" fontId="13" fillId="0" borderId="0" xfId="0" applyNumberFormat="1" applyFont="1" applyAlignment="1">
      <alignment horizontal="centerContinuous" vertical="center" readingOrder="2"/>
    </xf>
    <xf numFmtId="166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Alignment="1">
      <alignment vertical="center"/>
    </xf>
    <xf numFmtId="0" fontId="2" fillId="5" borderId="23" xfId="22" applyFont="1" applyFill="1" applyBorder="1">
      <alignment horizontal="left" vertical="center" wrapText="1" indent="1"/>
    </xf>
    <xf numFmtId="0" fontId="2" fillId="5" borderId="24" xfId="22" applyFont="1" applyFill="1" applyBorder="1">
      <alignment horizontal="left" vertical="center" wrapText="1" indent="1"/>
    </xf>
    <xf numFmtId="0" fontId="2" fillId="4" borderId="25" xfId="22" applyFont="1" applyFill="1" applyBorder="1">
      <alignment horizontal="left" vertical="center" wrapText="1" indent="1"/>
    </xf>
    <xf numFmtId="0" fontId="2" fillId="4" borderId="26" xfId="22" applyFont="1" applyFill="1" applyBorder="1">
      <alignment horizontal="left" vertical="center" wrapText="1" indent="1"/>
    </xf>
    <xf numFmtId="0" fontId="5" fillId="5" borderId="16" xfId="20" applyFill="1" applyBorder="1">
      <alignment horizontal="right" vertical="center" wrapText="1" indent="1" readingOrder="2"/>
    </xf>
    <xf numFmtId="167" fontId="2" fillId="5" borderId="16" xfId="1" applyNumberFormat="1" applyFont="1" applyFill="1" applyBorder="1" applyAlignment="1">
      <alignment horizontal="center" vertical="center"/>
    </xf>
    <xf numFmtId="0" fontId="2" fillId="5" borderId="16" xfId="22" applyFont="1" applyFill="1" applyBorder="1">
      <alignment horizontal="left" vertical="center" wrapText="1" indent="1"/>
    </xf>
    <xf numFmtId="1" fontId="20" fillId="5" borderId="9" xfId="21" applyNumberFormat="1" applyFont="1" applyFill="1" applyBorder="1" applyAlignment="1">
      <alignment horizontal="center" vertical="center"/>
    </xf>
    <xf numFmtId="0" fontId="10" fillId="5" borderId="16" xfId="20" applyFont="1" applyFill="1" applyBorder="1">
      <alignment horizontal="right" vertical="center" wrapText="1" indent="1" readingOrder="2"/>
    </xf>
    <xf numFmtId="0" fontId="10" fillId="5" borderId="16" xfId="20" applyFont="1" applyFill="1" applyBorder="1" applyAlignment="1">
      <alignment horizontal="center" vertical="center" wrapText="1" readingOrder="2"/>
    </xf>
    <xf numFmtId="1" fontId="20" fillId="5" borderId="16" xfId="21" applyNumberFormat="1" applyFont="1" applyFill="1" applyBorder="1" applyAlignment="1">
      <alignment horizontal="center" vertical="center"/>
    </xf>
    <xf numFmtId="0" fontId="2" fillId="5" borderId="16" xfId="22" applyFont="1" applyFill="1" applyBorder="1" applyAlignment="1">
      <alignment horizontal="center" vertical="center" wrapText="1"/>
    </xf>
    <xf numFmtId="0" fontId="20" fillId="5" borderId="16" xfId="22" applyFont="1" applyFill="1" applyBorder="1">
      <alignment horizontal="left" vertical="center" wrapText="1" indent="1"/>
    </xf>
    <xf numFmtId="1" fontId="14" fillId="4" borderId="8" xfId="21" applyNumberFormat="1" applyFont="1" applyFill="1" applyBorder="1">
      <alignment horizontal="right" vertical="center" indent="1"/>
    </xf>
    <xf numFmtId="0" fontId="2" fillId="5" borderId="10" xfId="21" applyFont="1" applyFill="1" applyBorder="1" applyAlignment="1">
      <alignment vertical="center"/>
    </xf>
    <xf numFmtId="3" fontId="2" fillId="5" borderId="10" xfId="21" applyNumberFormat="1" applyFont="1" applyFill="1" applyBorder="1" applyAlignment="1">
      <alignment vertical="center"/>
    </xf>
    <xf numFmtId="0" fontId="2" fillId="4" borderId="9" xfId="21" applyFont="1" applyFill="1" applyBorder="1" applyAlignment="1">
      <alignment vertical="center"/>
    </xf>
    <xf numFmtId="3" fontId="2" fillId="4" borderId="9" xfId="21" applyNumberFormat="1" applyFont="1" applyFill="1" applyBorder="1" applyAlignment="1">
      <alignment vertical="center"/>
    </xf>
    <xf numFmtId="0" fontId="2" fillId="5" borderId="9" xfId="21" applyFont="1" applyFill="1" applyBorder="1" applyAlignment="1">
      <alignment vertical="center"/>
    </xf>
    <xf numFmtId="3" fontId="2" fillId="5" borderId="9" xfId="21" applyNumberFormat="1" applyFont="1" applyFill="1" applyBorder="1" applyAlignment="1">
      <alignment vertical="center"/>
    </xf>
    <xf numFmtId="0" fontId="2" fillId="4" borderId="8" xfId="21" applyFont="1" applyFill="1" applyBorder="1" applyAlignment="1">
      <alignment vertical="center"/>
    </xf>
    <xf numFmtId="3" fontId="2" fillId="4" borderId="8" xfId="21" applyNumberFormat="1" applyFont="1" applyFill="1" applyBorder="1" applyAlignment="1">
      <alignment vertical="center"/>
    </xf>
    <xf numFmtId="0" fontId="14" fillId="4" borderId="8" xfId="21" applyFont="1" applyFill="1" applyBorder="1" applyAlignment="1">
      <alignment vertical="center"/>
    </xf>
    <xf numFmtId="0" fontId="14" fillId="5" borderId="17" xfId="18" applyFont="1" applyFill="1" applyBorder="1" applyAlignment="1">
      <alignment vertical="center"/>
    </xf>
    <xf numFmtId="3" fontId="14" fillId="5" borderId="17" xfId="18" applyNumberFormat="1" applyFont="1" applyFill="1" applyBorder="1" applyAlignment="1">
      <alignment vertical="center"/>
    </xf>
    <xf numFmtId="0" fontId="26" fillId="0" borderId="0" xfId="2" applyFont="1" applyAlignment="1">
      <alignment vertical="center" readingOrder="2"/>
    </xf>
    <xf numFmtId="1" fontId="2" fillId="5" borderId="10" xfId="22" applyNumberFormat="1" applyFont="1" applyFill="1" applyBorder="1" applyAlignment="1">
      <alignment horizontal="right" vertical="center" wrapText="1" indent="1"/>
    </xf>
    <xf numFmtId="1" fontId="14" fillId="5" borderId="10" xfId="21" applyNumberFormat="1" applyFont="1" applyFill="1" applyBorder="1">
      <alignment horizontal="right" vertical="center" indent="1"/>
    </xf>
    <xf numFmtId="1" fontId="2" fillId="4" borderId="9" xfId="22" applyNumberFormat="1" applyFont="1" applyFill="1" applyBorder="1" applyAlignment="1">
      <alignment horizontal="right" vertical="center" wrapText="1" indent="1"/>
    </xf>
    <xf numFmtId="1" fontId="2" fillId="4" borderId="8" xfId="22" applyNumberFormat="1" applyFont="1" applyFill="1" applyBorder="1" applyAlignment="1">
      <alignment horizontal="right" vertical="center" wrapText="1" indent="1"/>
    </xf>
    <xf numFmtId="0" fontId="10" fillId="4" borderId="12" xfId="7" applyFont="1" applyFill="1" applyBorder="1">
      <alignment horizontal="center" vertical="center" wrapText="1"/>
    </xf>
    <xf numFmtId="0" fontId="10" fillId="4" borderId="28" xfId="7" applyFont="1" applyFill="1" applyBorder="1">
      <alignment horizontal="center" vertical="center" wrapText="1"/>
    </xf>
    <xf numFmtId="0" fontId="26" fillId="0" borderId="30" xfId="2" applyFont="1" applyBorder="1" applyAlignment="1">
      <alignment horizontal="centerContinuous" vertical="center"/>
    </xf>
    <xf numFmtId="0" fontId="33" fillId="4" borderId="33" xfId="7" applyFont="1" applyFill="1" applyBorder="1">
      <alignment horizontal="center" vertical="center" wrapText="1"/>
    </xf>
    <xf numFmtId="166" fontId="35" fillId="0" borderId="0" xfId="11" applyNumberFormat="1" applyFont="1" applyAlignment="1">
      <alignment vertical="center"/>
    </xf>
    <xf numFmtId="166" fontId="2" fillId="0" borderId="0" xfId="11" applyNumberFormat="1" applyAlignment="1">
      <alignment vertical="center"/>
    </xf>
    <xf numFmtId="1" fontId="14" fillId="0" borderId="0" xfId="11" applyNumberFormat="1" applyFont="1" applyAlignment="1">
      <alignment horizontal="center" vertical="center"/>
    </xf>
    <xf numFmtId="166" fontId="14" fillId="0" borderId="0" xfId="11" applyNumberFormat="1" applyFont="1" applyAlignment="1">
      <alignment horizontal="left" vertical="center"/>
    </xf>
    <xf numFmtId="166" fontId="2" fillId="0" borderId="0" xfId="11" applyNumberFormat="1" applyAlignment="1">
      <alignment horizontal="left" vertical="center"/>
    </xf>
    <xf numFmtId="1" fontId="36" fillId="0" borderId="0" xfId="0" applyNumberFormat="1" applyFont="1" applyAlignment="1">
      <alignment horizontal="center" vertical="center"/>
    </xf>
    <xf numFmtId="166" fontId="37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0" fontId="6" fillId="5" borderId="10" xfId="21" applyFont="1" applyFill="1" applyBorder="1">
      <alignment horizontal="right" vertical="center" indent="1"/>
    </xf>
    <xf numFmtId="0" fontId="6" fillId="5" borderId="15" xfId="21" applyFont="1" applyFill="1" applyBorder="1">
      <alignment horizontal="right" vertical="center" indent="1"/>
    </xf>
    <xf numFmtId="0" fontId="10" fillId="5" borderId="9" xfId="20" applyFont="1" applyFill="1" applyBorder="1">
      <alignment horizontal="right" vertical="center" wrapText="1" indent="1" readingOrder="2"/>
    </xf>
    <xf numFmtId="164" fontId="5" fillId="0" borderId="0" xfId="26" applyFont="1" applyAlignment="1">
      <alignment horizontal="centerContinuous" vertical="center"/>
    </xf>
    <xf numFmtId="164" fontId="5" fillId="0" borderId="0" xfId="26" applyFont="1" applyAlignment="1">
      <alignment vertical="center"/>
    </xf>
    <xf numFmtId="164" fontId="5" fillId="0" borderId="0" xfId="26" applyFont="1" applyAlignment="1">
      <alignment horizontal="centerContinuous" vertical="center" wrapText="1"/>
    </xf>
    <xf numFmtId="1" fontId="2" fillId="5" borderId="31" xfId="21" applyNumberFormat="1" applyFont="1" applyFill="1" applyBorder="1" applyAlignment="1">
      <alignment vertical="center"/>
    </xf>
    <xf numFmtId="1" fontId="2" fillId="4" borderId="9" xfId="21" applyNumberFormat="1" applyFont="1" applyFill="1" applyBorder="1" applyAlignment="1">
      <alignment vertical="center"/>
    </xf>
    <xf numFmtId="1" fontId="2" fillId="4" borderId="10" xfId="21" applyNumberFormat="1" applyFont="1" applyFill="1" applyBorder="1" applyAlignment="1">
      <alignment vertical="center"/>
    </xf>
    <xf numFmtId="1" fontId="2" fillId="5" borderId="9" xfId="21" applyNumberFormat="1" applyFont="1" applyFill="1" applyBorder="1" applyAlignment="1">
      <alignment vertical="center"/>
    </xf>
    <xf numFmtId="1" fontId="2" fillId="5" borderId="17" xfId="18" applyNumberFormat="1" applyFont="1" applyFill="1" applyBorder="1" applyAlignment="1">
      <alignment vertical="center"/>
    </xf>
    <xf numFmtId="166" fontId="41" fillId="0" borderId="0" xfId="0" applyNumberFormat="1" applyFont="1" applyAlignment="1">
      <alignment horizontal="left" vertical="center"/>
    </xf>
    <xf numFmtId="166" fontId="36" fillId="0" borderId="0" xfId="0" applyNumberFormat="1" applyFont="1" applyAlignment="1">
      <alignment horizontal="right" vertical="center"/>
    </xf>
    <xf numFmtId="168" fontId="14" fillId="5" borderId="17" xfId="1" applyNumberFormat="1" applyFont="1" applyFill="1" applyBorder="1" applyAlignment="1">
      <alignment vertical="center"/>
    </xf>
    <xf numFmtId="1" fontId="14" fillId="4" borderId="17" xfId="1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top" wrapText="1" readingOrder="2"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indent="2" readingOrder="2"/>
    </xf>
    <xf numFmtId="0" fontId="46" fillId="0" borderId="0" xfId="0" applyFont="1" applyAlignment="1">
      <alignment horizontal="right" wrapText="1" indent="2" readingOrder="2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wrapText="1" indent="2"/>
    </xf>
    <xf numFmtId="0" fontId="47" fillId="0" borderId="0" xfId="0" applyFont="1" applyAlignment="1">
      <alignment horizontal="centerContinuous" vertical="center"/>
    </xf>
    <xf numFmtId="0" fontId="48" fillId="0" borderId="0" xfId="11" applyFont="1" applyAlignment="1">
      <alignment horizontal="center" vertical="center" wrapText="1"/>
    </xf>
    <xf numFmtId="0" fontId="50" fillId="0" borderId="0" xfId="11" applyFont="1" applyAlignment="1">
      <alignment horizontal="center" vertical="center" wrapText="1"/>
    </xf>
    <xf numFmtId="0" fontId="51" fillId="0" borderId="0" xfId="11" applyFont="1" applyAlignment="1">
      <alignment horizontal="center" vertical="center" wrapText="1"/>
    </xf>
    <xf numFmtId="166" fontId="37" fillId="5" borderId="0" xfId="0" applyNumberFormat="1" applyFont="1" applyFill="1" applyAlignment="1">
      <alignment horizontal="left" vertical="center"/>
    </xf>
    <xf numFmtId="1" fontId="14" fillId="4" borderId="17" xfId="19" applyNumberFormat="1" applyFont="1" applyFill="1" applyBorder="1" applyAlignment="1">
      <alignment horizontal="center" vertical="center"/>
    </xf>
    <xf numFmtId="1" fontId="20" fillId="0" borderId="10" xfId="21" applyNumberFormat="1" applyFont="1" applyBorder="1" applyAlignment="1">
      <alignment horizontal="center" vertical="center"/>
    </xf>
    <xf numFmtId="0" fontId="10" fillId="0" borderId="0" xfId="11" applyFont="1" applyAlignment="1">
      <alignment horizontal="center" vertical="center" wrapText="1" readingOrder="1"/>
    </xf>
    <xf numFmtId="1" fontId="5" fillId="4" borderId="46" xfId="6" applyFont="1" applyFill="1" applyBorder="1">
      <alignment horizontal="center" vertical="center"/>
    </xf>
    <xf numFmtId="0" fontId="10" fillId="4" borderId="46" xfId="7" applyFont="1" applyFill="1" applyBorder="1">
      <alignment horizontal="center" vertical="center" wrapText="1"/>
    </xf>
    <xf numFmtId="0" fontId="5" fillId="5" borderId="47" xfId="20" applyFill="1" applyBorder="1">
      <alignment horizontal="right" vertical="center" wrapText="1" indent="1" readingOrder="2"/>
    </xf>
    <xf numFmtId="0" fontId="5" fillId="4" borderId="48" xfId="20" applyFill="1" applyBorder="1">
      <alignment horizontal="right" vertical="center" wrapText="1" indent="1" readingOrder="2"/>
    </xf>
    <xf numFmtId="0" fontId="5" fillId="5" borderId="48" xfId="20" applyFill="1" applyBorder="1">
      <alignment horizontal="right" vertical="center" wrapText="1" indent="1" readingOrder="2"/>
    </xf>
    <xf numFmtId="166" fontId="53" fillId="0" borderId="0" xfId="11" applyNumberFormat="1" applyFont="1" applyAlignment="1">
      <alignment horizontal="right" vertical="center"/>
    </xf>
    <xf numFmtId="166" fontId="37" fillId="0" borderId="0" xfId="11" applyNumberFormat="1" applyFont="1" applyAlignment="1">
      <alignment vertical="center"/>
    </xf>
    <xf numFmtId="3" fontId="52" fillId="5" borderId="0" xfId="21" applyNumberFormat="1" applyFont="1" applyFill="1" applyBorder="1" applyAlignment="1">
      <alignment horizontal="center" vertical="center"/>
    </xf>
    <xf numFmtId="3" fontId="52" fillId="4" borderId="0" xfId="21" applyNumberFormat="1" applyFont="1" applyFill="1" applyBorder="1" applyAlignment="1">
      <alignment horizontal="center" vertical="center"/>
    </xf>
    <xf numFmtId="0" fontId="10" fillId="5" borderId="47" xfId="20" applyFont="1" applyFill="1" applyBorder="1">
      <alignment horizontal="right" vertical="center" wrapText="1" indent="1" readingOrder="2"/>
    </xf>
    <xf numFmtId="0" fontId="2" fillId="0" borderId="47" xfId="27" applyFont="1" applyBorder="1" applyAlignment="1">
      <alignment horizontal="center" vertical="center"/>
    </xf>
    <xf numFmtId="167" fontId="2" fillId="0" borderId="47" xfId="1" applyNumberFormat="1" applyFont="1" applyFill="1" applyBorder="1" applyAlignment="1">
      <alignment horizontal="left" vertical="center" indent="1"/>
    </xf>
    <xf numFmtId="0" fontId="10" fillId="4" borderId="48" xfId="20" applyFont="1" applyFill="1" applyBorder="1">
      <alignment horizontal="right" vertical="center" wrapText="1" indent="1" readingOrder="2"/>
    </xf>
    <xf numFmtId="3" fontId="0" fillId="4" borderId="48" xfId="0" applyNumberFormat="1" applyFill="1" applyBorder="1" applyAlignment="1">
      <alignment horizontal="center" vertical="center" wrapText="1" readingOrder="1"/>
    </xf>
    <xf numFmtId="167" fontId="2" fillId="4" borderId="48" xfId="1" applyNumberFormat="1" applyFont="1" applyFill="1" applyBorder="1" applyAlignment="1">
      <alignment horizontal="left" vertical="center" indent="1"/>
    </xf>
    <xf numFmtId="0" fontId="10" fillId="5" borderId="48" xfId="20" applyFont="1" applyFill="1" applyBorder="1">
      <alignment horizontal="right" vertical="center" wrapText="1" indent="1" readingOrder="2"/>
    </xf>
    <xf numFmtId="0" fontId="2" fillId="0" borderId="48" xfId="27" applyFont="1" applyBorder="1" applyAlignment="1">
      <alignment horizontal="center" vertical="center"/>
    </xf>
    <xf numFmtId="167" fontId="2" fillId="0" borderId="48" xfId="1" applyNumberFormat="1" applyFont="1" applyFill="1" applyBorder="1" applyAlignment="1">
      <alignment horizontal="left" vertical="center" indent="1"/>
    </xf>
    <xf numFmtId="0" fontId="2" fillId="5" borderId="0" xfId="22" applyFont="1" applyFill="1" applyBorder="1">
      <alignment horizontal="left" vertical="center" wrapText="1" indent="1"/>
    </xf>
    <xf numFmtId="0" fontId="2" fillId="4" borderId="0" xfId="22" applyFont="1" applyFill="1" applyBorder="1">
      <alignment horizontal="left" vertical="center" wrapText="1" indent="1"/>
    </xf>
    <xf numFmtId="0" fontId="10" fillId="4" borderId="51" xfId="20" applyFont="1" applyFill="1" applyBorder="1">
      <alignment horizontal="right" vertical="center" wrapText="1" indent="1" readingOrder="2"/>
    </xf>
    <xf numFmtId="3" fontId="0" fillId="4" borderId="51" xfId="0" applyNumberFormat="1" applyFill="1" applyBorder="1" applyAlignment="1">
      <alignment horizontal="center" vertical="center" wrapText="1" readingOrder="1"/>
    </xf>
    <xf numFmtId="1" fontId="10" fillId="4" borderId="49" xfId="0" applyNumberFormat="1" applyFont="1" applyFill="1" applyBorder="1" applyAlignment="1">
      <alignment horizontal="center"/>
    </xf>
    <xf numFmtId="0" fontId="17" fillId="4" borderId="55" xfId="7" applyFont="1" applyFill="1" applyBorder="1" applyAlignment="1">
      <alignment horizontal="center" vertical="top" wrapText="1" readingOrder="1"/>
    </xf>
    <xf numFmtId="3" fontId="54" fillId="5" borderId="47" xfId="21" applyNumberFormat="1" applyFont="1" applyFill="1" applyBorder="1" applyAlignment="1">
      <alignment horizontal="center" vertical="center"/>
    </xf>
    <xf numFmtId="3" fontId="54" fillId="4" borderId="48" xfId="21" applyNumberFormat="1" applyFont="1" applyFill="1" applyBorder="1" applyAlignment="1">
      <alignment horizontal="center" vertical="center"/>
    </xf>
    <xf numFmtId="3" fontId="54" fillId="5" borderId="48" xfId="21" applyNumberFormat="1" applyFont="1" applyFill="1" applyBorder="1" applyAlignment="1">
      <alignment horizontal="center" vertical="center"/>
    </xf>
    <xf numFmtId="0" fontId="28" fillId="0" borderId="0" xfId="11" applyFont="1" applyAlignment="1">
      <alignment horizontal="center" vertical="center"/>
    </xf>
    <xf numFmtId="0" fontId="5" fillId="0" borderId="0" xfId="16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" fontId="13" fillId="4" borderId="22" xfId="6" applyFont="1" applyFill="1" applyBorder="1">
      <alignment horizontal="center" vertical="center"/>
    </xf>
    <xf numFmtId="0" fontId="13" fillId="4" borderId="7" xfId="18" applyFont="1" applyFill="1" applyBorder="1" applyAlignment="1">
      <alignment horizontal="center" vertical="center" wrapText="1" readingOrder="1"/>
    </xf>
    <xf numFmtId="0" fontId="13" fillId="4" borderId="21" xfId="18" applyFont="1" applyFill="1" applyBorder="1" applyAlignment="1">
      <alignment horizontal="center" vertical="center" wrapText="1" readingOrder="1"/>
    </xf>
    <xf numFmtId="1" fontId="29" fillId="5" borderId="23" xfId="19" applyNumberFormat="1" applyFont="1" applyFill="1" applyBorder="1" applyAlignment="1">
      <alignment horizontal="center" vertical="center"/>
    </xf>
    <xf numFmtId="1" fontId="29" fillId="5" borderId="41" xfId="19" applyNumberFormat="1" applyFont="1" applyFill="1" applyBorder="1" applyAlignment="1">
      <alignment horizontal="center" vertical="center"/>
    </xf>
    <xf numFmtId="1" fontId="29" fillId="5" borderId="24" xfId="19" applyNumberFormat="1" applyFont="1" applyFill="1" applyBorder="1" applyAlignment="1">
      <alignment horizontal="center" vertical="center"/>
    </xf>
    <xf numFmtId="0" fontId="29" fillId="4" borderId="36" xfId="19" applyFont="1" applyFill="1" applyBorder="1" applyAlignment="1">
      <alignment horizontal="center" vertical="center"/>
    </xf>
    <xf numFmtId="0" fontId="29" fillId="4" borderId="42" xfId="19" applyFont="1" applyFill="1" applyBorder="1" applyAlignment="1">
      <alignment horizontal="center" vertical="center"/>
    </xf>
    <xf numFmtId="0" fontId="29" fillId="4" borderId="35" xfId="19" applyFont="1" applyFill="1" applyBorder="1" applyAlignment="1">
      <alignment horizontal="center" vertical="center"/>
    </xf>
    <xf numFmtId="1" fontId="29" fillId="5" borderId="37" xfId="19" applyNumberFormat="1" applyFont="1" applyFill="1" applyBorder="1" applyAlignment="1">
      <alignment horizontal="center" vertical="center"/>
    </xf>
    <xf numFmtId="0" fontId="29" fillId="5" borderId="43" xfId="19" applyFont="1" applyFill="1" applyBorder="1" applyAlignment="1">
      <alignment horizontal="center" vertical="center"/>
    </xf>
    <xf numFmtId="0" fontId="29" fillId="5" borderId="20" xfId="19" applyFont="1" applyFill="1" applyBorder="1" applyAlignment="1">
      <alignment horizontal="center" vertical="center"/>
    </xf>
    <xf numFmtId="0" fontId="2" fillId="5" borderId="0" xfId="21" applyFont="1" applyFill="1" applyBorder="1">
      <alignment horizontal="right" vertical="center" indent="1"/>
    </xf>
    <xf numFmtId="168" fontId="2" fillId="4" borderId="8" xfId="1" applyNumberFormat="1" applyFont="1" applyFill="1" applyBorder="1" applyAlignment="1">
      <alignment horizontal="center" vertical="center"/>
    </xf>
    <xf numFmtId="167" fontId="2" fillId="4" borderId="51" xfId="1" applyNumberFormat="1" applyFont="1" applyFill="1" applyBorder="1" applyAlignment="1">
      <alignment horizontal="left" vertical="center" indent="1"/>
    </xf>
    <xf numFmtId="0" fontId="10" fillId="5" borderId="50" xfId="20" applyFont="1" applyFill="1" applyBorder="1">
      <alignment horizontal="right" vertical="center" wrapText="1" indent="1" readingOrder="2"/>
    </xf>
    <xf numFmtId="0" fontId="2" fillId="0" borderId="50" xfId="27" applyFont="1" applyBorder="1" applyAlignment="1">
      <alignment horizontal="center" vertical="center"/>
    </xf>
    <xf numFmtId="167" fontId="2" fillId="0" borderId="50" xfId="1" applyNumberFormat="1" applyFont="1" applyFill="1" applyBorder="1" applyAlignment="1">
      <alignment horizontal="left" vertical="center" indent="1"/>
    </xf>
    <xf numFmtId="0" fontId="5" fillId="4" borderId="51" xfId="20" applyFill="1" applyBorder="1">
      <alignment horizontal="right" vertical="center" wrapText="1" indent="1" readingOrder="2"/>
    </xf>
    <xf numFmtId="3" fontId="54" fillId="4" borderId="51" xfId="21" applyNumberFormat="1" applyFont="1" applyFill="1" applyBorder="1" applyAlignment="1">
      <alignment horizontal="center" vertical="center"/>
    </xf>
    <xf numFmtId="0" fontId="5" fillId="5" borderId="50" xfId="20" applyFill="1" applyBorder="1">
      <alignment horizontal="right" vertical="center" wrapText="1" indent="1" readingOrder="2"/>
    </xf>
    <xf numFmtId="3" fontId="54" fillId="5" borderId="50" xfId="21" applyNumberFormat="1" applyFont="1" applyFill="1" applyBorder="1" applyAlignment="1">
      <alignment horizontal="center" vertical="center"/>
    </xf>
    <xf numFmtId="0" fontId="2" fillId="5" borderId="15" xfId="22" applyFont="1" applyFill="1" applyBorder="1">
      <alignment horizontal="left" vertical="center" wrapText="1" indent="1"/>
    </xf>
    <xf numFmtId="0" fontId="5" fillId="5" borderId="8" xfId="20" applyFill="1" applyBorder="1">
      <alignment horizontal="right" vertical="center" wrapText="1" indent="1" readingOrder="2"/>
    </xf>
    <xf numFmtId="1" fontId="2" fillId="5" borderId="8" xfId="21" applyNumberFormat="1" applyFont="1" applyFill="1" applyBorder="1" applyAlignment="1">
      <alignment vertical="center"/>
    </xf>
    <xf numFmtId="1" fontId="2" fillId="5" borderId="18" xfId="21" applyNumberFormat="1" applyFont="1" applyFill="1" applyBorder="1" applyAlignment="1">
      <alignment vertical="center"/>
    </xf>
    <xf numFmtId="168" fontId="2" fillId="5" borderId="18" xfId="1" applyNumberFormat="1" applyFont="1" applyFill="1" applyBorder="1" applyAlignment="1">
      <alignment vertical="center"/>
    </xf>
    <xf numFmtId="0" fontId="2" fillId="5" borderId="8" xfId="22" applyFont="1" applyFill="1" applyBorder="1">
      <alignment horizontal="left" vertical="center" wrapText="1" indent="1"/>
    </xf>
    <xf numFmtId="0" fontId="5" fillId="5" borderId="18" xfId="20" applyFill="1" applyBorder="1">
      <alignment horizontal="right" vertical="center" wrapText="1" indent="1" readingOrder="2"/>
    </xf>
    <xf numFmtId="0" fontId="20" fillId="5" borderId="8" xfId="22" applyFont="1" applyFill="1" applyBorder="1">
      <alignment horizontal="left" vertical="center" wrapText="1" indent="1"/>
    </xf>
    <xf numFmtId="0" fontId="2" fillId="4" borderId="9" xfId="21" applyFont="1" applyFill="1" applyBorder="1" applyAlignment="1">
      <alignment horizontal="center" vertical="center"/>
    </xf>
    <xf numFmtId="0" fontId="2" fillId="5" borderId="9" xfId="21" applyFont="1" applyFill="1" applyBorder="1" applyAlignment="1">
      <alignment horizontal="center" vertical="center"/>
    </xf>
    <xf numFmtId="0" fontId="2" fillId="4" borderId="16" xfId="21" applyFont="1" applyFill="1" applyBorder="1" applyAlignment="1">
      <alignment horizontal="center" vertical="center"/>
    </xf>
    <xf numFmtId="0" fontId="14" fillId="5" borderId="12" xfId="21" applyFont="1" applyFill="1" applyBorder="1" applyAlignment="1">
      <alignment horizontal="center" vertical="center"/>
    </xf>
    <xf numFmtId="166" fontId="2" fillId="4" borderId="9" xfId="21" applyNumberFormat="1" applyFont="1" applyFill="1" applyBorder="1" applyAlignment="1">
      <alignment horizontal="center" vertical="center"/>
    </xf>
    <xf numFmtId="168" fontId="14" fillId="5" borderId="17" xfId="1" applyNumberFormat="1" applyFont="1" applyFill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 readingOrder="2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wrapText="1" indent="2"/>
    </xf>
    <xf numFmtId="0" fontId="20" fillId="0" borderId="0" xfId="0" applyFont="1" applyAlignment="1">
      <alignment horizontal="left" vertical="center" indent="2"/>
    </xf>
    <xf numFmtId="0" fontId="23" fillId="0" borderId="0" xfId="11" applyFont="1" applyAlignment="1">
      <alignment horizontal="center" vertical="center" wrapText="1" readingOrder="1"/>
    </xf>
    <xf numFmtId="0" fontId="26" fillId="0" borderId="0" xfId="11" applyFont="1" applyAlignment="1">
      <alignment horizontal="center" wrapText="1" readingOrder="1"/>
    </xf>
    <xf numFmtId="0" fontId="26" fillId="0" borderId="0" xfId="2" applyFont="1" applyAlignment="1">
      <alignment horizontal="center" vertical="center" wrapText="1" readingOrder="2"/>
    </xf>
    <xf numFmtId="0" fontId="5" fillId="0" borderId="0" xfId="3" applyFont="1" applyAlignment="1">
      <alignment horizontal="center" vertical="center" readingOrder="2"/>
    </xf>
    <xf numFmtId="0" fontId="5" fillId="0" borderId="0" xfId="3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26" fillId="0" borderId="0" xfId="3" applyFont="1" applyAlignment="1">
      <alignment horizontal="center" vertical="center" readingOrder="2"/>
    </xf>
    <xf numFmtId="0" fontId="14" fillId="4" borderId="17" xfId="7" applyFont="1" applyFill="1" applyBorder="1">
      <alignment horizontal="center" vertical="center" wrapText="1"/>
    </xf>
    <xf numFmtId="1" fontId="5" fillId="4" borderId="17" xfId="6" applyFont="1" applyFill="1" applyBorder="1">
      <alignment horizontal="center" vertical="center"/>
    </xf>
    <xf numFmtId="1" fontId="14" fillId="4" borderId="17" xfId="6" applyFont="1" applyFill="1" applyBorder="1">
      <alignment horizontal="center" vertical="center"/>
    </xf>
    <xf numFmtId="0" fontId="10" fillId="4" borderId="11" xfId="7" applyFont="1" applyFill="1" applyBorder="1" applyAlignment="1">
      <alignment horizontal="center" wrapText="1"/>
    </xf>
    <xf numFmtId="0" fontId="17" fillId="4" borderId="12" xfId="7" applyFont="1" applyFill="1" applyBorder="1" applyAlignment="1">
      <alignment horizontal="center" vertical="top" wrapText="1"/>
    </xf>
    <xf numFmtId="0" fontId="10" fillId="4" borderId="0" xfId="7" applyFont="1" applyFill="1" applyBorder="1" applyAlignment="1">
      <alignment horizontal="center" wrapText="1"/>
    </xf>
    <xf numFmtId="0" fontId="17" fillId="4" borderId="0" xfId="7" applyFont="1" applyFill="1" applyBorder="1" applyAlignment="1">
      <alignment horizontal="center" vertical="top" wrapText="1"/>
    </xf>
    <xf numFmtId="166" fontId="14" fillId="0" borderId="0" xfId="0" applyNumberFormat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readingOrder="2"/>
    </xf>
    <xf numFmtId="0" fontId="13" fillId="0" borderId="0" xfId="3" applyFont="1" applyAlignment="1">
      <alignment horizontal="center" vertical="center" wrapText="1"/>
    </xf>
    <xf numFmtId="0" fontId="5" fillId="0" borderId="0" xfId="2" applyFont="1" applyAlignment="1">
      <alignment horizontal="center" vertical="center" readingOrder="1"/>
    </xf>
    <xf numFmtId="0" fontId="10" fillId="4" borderId="17" xfId="7" applyFont="1" applyFill="1" applyBorder="1">
      <alignment horizontal="center" vertical="center" wrapText="1"/>
    </xf>
    <xf numFmtId="0" fontId="14" fillId="4" borderId="22" xfId="7" applyFont="1" applyFill="1" applyBorder="1">
      <alignment horizontal="center" vertical="center" wrapText="1"/>
    </xf>
    <xf numFmtId="0" fontId="14" fillId="4" borderId="21" xfId="7" applyFont="1" applyFill="1" applyBorder="1">
      <alignment horizontal="center" vertical="center" wrapText="1"/>
    </xf>
    <xf numFmtId="0" fontId="13" fillId="0" borderId="0" xfId="2" applyFont="1" applyAlignment="1">
      <alignment horizontal="center" vertical="center" readingOrder="2"/>
    </xf>
    <xf numFmtId="0" fontId="14" fillId="4" borderId="32" xfId="7" applyFont="1" applyFill="1" applyBorder="1">
      <alignment horizontal="center" vertical="center" wrapText="1"/>
    </xf>
    <xf numFmtId="0" fontId="14" fillId="4" borderId="34" xfId="7" applyFont="1" applyFill="1" applyBorder="1">
      <alignment horizontal="center" vertical="center" wrapText="1"/>
    </xf>
    <xf numFmtId="0" fontId="10" fillId="4" borderId="27" xfId="7" applyFont="1" applyFill="1" applyBorder="1">
      <alignment horizontal="center" vertical="center" wrapText="1"/>
    </xf>
    <xf numFmtId="0" fontId="10" fillId="4" borderId="29" xfId="7" applyFont="1" applyFill="1" applyBorder="1">
      <alignment horizontal="center" vertical="center" wrapText="1"/>
    </xf>
    <xf numFmtId="0" fontId="5" fillId="4" borderId="52" xfId="7" applyFont="1" applyFill="1" applyBorder="1" applyAlignment="1">
      <alignment horizontal="right" vertical="center" wrapText="1"/>
    </xf>
    <xf numFmtId="0" fontId="5" fillId="4" borderId="54" xfId="7" applyFont="1" applyFill="1" applyBorder="1" applyAlignment="1">
      <alignment horizontal="right" vertical="center" wrapText="1"/>
    </xf>
    <xf numFmtId="0" fontId="14" fillId="4" borderId="53" xfId="7" applyFont="1" applyFill="1" applyBorder="1" applyAlignment="1">
      <alignment horizontal="left" vertical="center" wrapText="1"/>
    </xf>
    <xf numFmtId="0" fontId="14" fillId="4" borderId="56" xfId="7" applyFont="1" applyFill="1" applyBorder="1" applyAlignment="1">
      <alignment horizontal="left" vertical="center" wrapText="1"/>
    </xf>
    <xf numFmtId="0" fontId="10" fillId="0" borderId="0" xfId="11" applyFont="1" applyAlignment="1">
      <alignment horizontal="center" vertical="center" wrapText="1" readingOrder="1"/>
    </xf>
    <xf numFmtId="0" fontId="26" fillId="0" borderId="0" xfId="2" applyFont="1" applyAlignment="1">
      <alignment horizontal="center" vertical="center" readingOrder="2"/>
    </xf>
    <xf numFmtId="1" fontId="10" fillId="4" borderId="49" xfId="0" applyNumberFormat="1" applyFont="1" applyFill="1" applyBorder="1" applyAlignment="1">
      <alignment horizontal="center" vertical="center" wrapText="1"/>
    </xf>
    <xf numFmtId="1" fontId="10" fillId="4" borderId="55" xfId="0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14" fillId="4" borderId="17" xfId="4" applyFont="1" applyFill="1" applyBorder="1" applyAlignment="1">
      <alignment horizontal="center" vertical="center" wrapText="1"/>
    </xf>
    <xf numFmtId="1" fontId="17" fillId="4" borderId="14" xfId="5" applyFill="1" applyBorder="1">
      <alignment horizontal="left" vertical="center" wrapText="1"/>
    </xf>
    <xf numFmtId="0" fontId="5" fillId="4" borderId="13" xfId="4" applyFill="1" applyBorder="1">
      <alignment horizontal="right" vertical="center" wrapText="1"/>
    </xf>
    <xf numFmtId="0" fontId="14" fillId="4" borderId="13" xfId="4" applyFont="1" applyFill="1" applyBorder="1">
      <alignment horizontal="right" vertical="center" wrapText="1"/>
    </xf>
    <xf numFmtId="1" fontId="20" fillId="4" borderId="14" xfId="5" applyFont="1" applyFill="1" applyBorder="1">
      <alignment horizontal="left" vertical="center" wrapText="1"/>
    </xf>
    <xf numFmtId="166" fontId="2" fillId="0" borderId="58" xfId="0" applyNumberFormat="1" applyFont="1" applyBorder="1" applyAlignment="1">
      <alignment horizontal="center" vertical="center"/>
    </xf>
    <xf numFmtId="0" fontId="26" fillId="5" borderId="0" xfId="2" applyFont="1" applyFill="1" applyAlignment="1">
      <alignment horizontal="center" vertical="center" readingOrder="2"/>
    </xf>
    <xf numFmtId="0" fontId="55" fillId="4" borderId="22" xfId="20" applyFont="1" applyFill="1" applyBorder="1" applyAlignment="1">
      <alignment horizontal="center" vertical="center" wrapText="1" readingOrder="2"/>
    </xf>
    <xf numFmtId="0" fontId="55" fillId="4" borderId="7" xfId="20" applyFont="1" applyFill="1" applyBorder="1" applyAlignment="1">
      <alignment horizontal="center" vertical="center" wrapText="1" readingOrder="2"/>
    </xf>
    <xf numFmtId="0" fontId="55" fillId="4" borderId="21" xfId="20" applyFont="1" applyFill="1" applyBorder="1" applyAlignment="1">
      <alignment horizontal="center" vertical="center" wrapText="1" readingOrder="2"/>
    </xf>
    <xf numFmtId="0" fontId="10" fillId="4" borderId="22" xfId="7" applyFont="1" applyFill="1" applyBorder="1">
      <alignment horizontal="center" vertical="center" wrapText="1"/>
    </xf>
    <xf numFmtId="0" fontId="10" fillId="4" borderId="7" xfId="7" applyFont="1" applyFill="1" applyBorder="1">
      <alignment horizontal="center" vertical="center" wrapText="1"/>
    </xf>
    <xf numFmtId="0" fontId="29" fillId="5" borderId="37" xfId="22" applyFont="1" applyFill="1" applyBorder="1" applyAlignment="1">
      <alignment horizontal="center" vertical="center" wrapText="1"/>
    </xf>
    <xf numFmtId="0" fontId="29" fillId="5" borderId="45" xfId="22" applyFont="1" applyFill="1" applyBorder="1" applyAlignment="1">
      <alignment horizontal="center" vertical="center" wrapText="1"/>
    </xf>
    <xf numFmtId="0" fontId="29" fillId="4" borderId="44" xfId="22" applyFont="1" applyFill="1" applyBorder="1" applyAlignment="1">
      <alignment horizontal="center" vertical="center" wrapText="1"/>
    </xf>
    <xf numFmtId="0" fontId="29" fillId="4" borderId="0" xfId="22" applyFont="1" applyFill="1" applyBorder="1" applyAlignment="1">
      <alignment horizontal="center" vertical="center" wrapText="1"/>
    </xf>
    <xf numFmtId="0" fontId="29" fillId="5" borderId="39" xfId="22" applyFont="1" applyFill="1" applyBorder="1" applyAlignment="1">
      <alignment horizontal="center" vertical="center" wrapText="1"/>
    </xf>
    <xf numFmtId="0" fontId="29" fillId="5" borderId="58" xfId="22" applyFont="1" applyFill="1" applyBorder="1" applyAlignment="1">
      <alignment horizontal="center" vertical="center" wrapText="1"/>
    </xf>
    <xf numFmtId="0" fontId="10" fillId="4" borderId="22" xfId="18" applyFont="1" applyFill="1" applyBorder="1" applyAlignment="1">
      <alignment horizontal="center" vertical="center"/>
    </xf>
    <xf numFmtId="0" fontId="10" fillId="4" borderId="7" xfId="18" applyFont="1" applyFill="1" applyBorder="1" applyAlignment="1">
      <alignment horizontal="center" vertical="center"/>
    </xf>
    <xf numFmtId="1" fontId="55" fillId="4" borderId="22" xfId="6" applyFont="1" applyFill="1" applyBorder="1">
      <alignment horizontal="center" vertical="center"/>
    </xf>
    <xf numFmtId="1" fontId="55" fillId="4" borderId="7" xfId="6" applyFont="1" applyFill="1" applyBorder="1">
      <alignment horizontal="center" vertical="center"/>
    </xf>
    <xf numFmtId="1" fontId="55" fillId="4" borderId="21" xfId="6" applyFont="1" applyFill="1" applyBorder="1">
      <alignment horizontal="center" vertical="center"/>
    </xf>
    <xf numFmtId="0" fontId="13" fillId="5" borderId="23" xfId="20" applyFont="1" applyFill="1" applyBorder="1" applyAlignment="1">
      <alignment horizontal="center" vertical="center" wrapText="1" readingOrder="2"/>
    </xf>
    <xf numFmtId="0" fontId="13" fillId="5" borderId="41" xfId="20" applyFont="1" applyFill="1" applyBorder="1" applyAlignment="1">
      <alignment horizontal="center" vertical="center" wrapText="1" readingOrder="2"/>
    </xf>
    <xf numFmtId="0" fontId="13" fillId="5" borderId="24" xfId="20" applyFont="1" applyFill="1" applyBorder="1" applyAlignment="1">
      <alignment horizontal="center" vertical="center" wrapText="1" readingOrder="2"/>
    </xf>
    <xf numFmtId="0" fontId="55" fillId="4" borderId="36" xfId="20" applyFont="1" applyFill="1" applyBorder="1" applyAlignment="1">
      <alignment horizontal="center" vertical="center" wrapText="1" readingOrder="2"/>
    </xf>
    <xf numFmtId="0" fontId="55" fillId="4" borderId="42" xfId="20" applyFont="1" applyFill="1" applyBorder="1" applyAlignment="1">
      <alignment horizontal="center" vertical="center" wrapText="1" readingOrder="2"/>
    </xf>
    <xf numFmtId="0" fontId="55" fillId="4" borderId="35" xfId="20" applyFont="1" applyFill="1" applyBorder="1" applyAlignment="1">
      <alignment horizontal="center" vertical="center" wrapText="1" readingOrder="2"/>
    </xf>
    <xf numFmtId="0" fontId="55" fillId="5" borderId="25" xfId="20" applyFont="1" applyFill="1" applyBorder="1" applyAlignment="1">
      <alignment horizontal="center" vertical="center" wrapText="1" readingOrder="2"/>
    </xf>
    <xf numFmtId="0" fontId="55" fillId="5" borderId="57" xfId="20" applyFont="1" applyFill="1" applyBorder="1" applyAlignment="1">
      <alignment horizontal="center" vertical="center" wrapText="1" readingOrder="2"/>
    </xf>
    <xf numFmtId="0" fontId="55" fillId="5" borderId="26" xfId="20" applyFont="1" applyFill="1" applyBorder="1" applyAlignment="1">
      <alignment horizontal="center" vertical="center" wrapText="1" readingOrder="2"/>
    </xf>
    <xf numFmtId="0" fontId="14" fillId="4" borderId="17" xfId="18" applyFont="1" applyFill="1" applyBorder="1" applyAlignment="1">
      <alignment horizontal="center" vertical="center" wrapText="1"/>
    </xf>
    <xf numFmtId="1" fontId="5" fillId="4" borderId="15" xfId="6" applyFont="1" applyFill="1" applyBorder="1">
      <alignment horizontal="center" vertical="center"/>
    </xf>
    <xf numFmtId="1" fontId="5" fillId="4" borderId="9" xfId="6" applyFont="1" applyFill="1" applyBorder="1">
      <alignment horizontal="center" vertical="center"/>
    </xf>
    <xf numFmtId="1" fontId="14" fillId="4" borderId="9" xfId="6" applyFont="1" applyFill="1" applyBorder="1">
      <alignment horizontal="center" vertical="center"/>
    </xf>
    <xf numFmtId="1" fontId="5" fillId="4" borderId="16" xfId="6" applyFont="1" applyFill="1" applyBorder="1">
      <alignment horizontal="center" vertical="center"/>
    </xf>
    <xf numFmtId="0" fontId="5" fillId="4" borderId="17" xfId="7" applyFont="1" applyFill="1" applyBorder="1">
      <alignment horizontal="center" vertical="center" wrapText="1"/>
    </xf>
    <xf numFmtId="0" fontId="6" fillId="4" borderId="15" xfId="7" applyFont="1" applyFill="1" applyBorder="1">
      <alignment horizontal="center" vertical="center" wrapText="1"/>
    </xf>
    <xf numFmtId="0" fontId="18" fillId="4" borderId="9" xfId="7" applyFont="1" applyFill="1" applyBorder="1">
      <alignment horizontal="center" vertical="center" wrapText="1"/>
    </xf>
    <xf numFmtId="0" fontId="18" fillId="4" borderId="16" xfId="7" applyFont="1" applyFill="1" applyBorder="1">
      <alignment horizontal="center" vertical="center" wrapText="1"/>
    </xf>
    <xf numFmtId="0" fontId="14" fillId="4" borderId="10" xfId="7" applyFont="1" applyFill="1" applyBorder="1">
      <alignment horizontal="center" vertical="center" wrapText="1"/>
    </xf>
    <xf numFmtId="0" fontId="14" fillId="4" borderId="16" xfId="7" applyFont="1" applyFill="1" applyBorder="1">
      <alignment horizontal="center" vertical="center" wrapText="1"/>
    </xf>
    <xf numFmtId="0" fontId="10" fillId="4" borderId="15" xfId="7" applyFont="1" applyFill="1" applyBorder="1">
      <alignment horizontal="center" vertical="center" wrapText="1"/>
    </xf>
    <xf numFmtId="0" fontId="10" fillId="4" borderId="16" xfId="7" applyFont="1" applyFill="1" applyBorder="1">
      <alignment horizontal="center" vertical="center" wrapText="1"/>
    </xf>
    <xf numFmtId="0" fontId="14" fillId="4" borderId="15" xfId="7" applyFont="1" applyFill="1" applyBorder="1">
      <alignment horizontal="center" vertical="center" wrapText="1"/>
    </xf>
    <xf numFmtId="0" fontId="14" fillId="4" borderId="9" xfId="7" applyFont="1" applyFill="1" applyBorder="1">
      <alignment horizontal="center" vertical="center" wrapText="1"/>
    </xf>
    <xf numFmtId="0" fontId="14" fillId="4" borderId="10" xfId="18" applyFont="1" applyFill="1" applyBorder="1" applyAlignment="1">
      <alignment horizontal="center" vertical="center" wrapText="1"/>
    </xf>
    <xf numFmtId="0" fontId="14" fillId="4" borderId="16" xfId="18" applyFont="1" applyFill="1" applyBorder="1" applyAlignment="1">
      <alignment horizontal="center" vertical="center" wrapText="1"/>
    </xf>
    <xf numFmtId="0" fontId="5" fillId="5" borderId="17" xfId="18" applyFont="1" applyFill="1" applyBorder="1" applyAlignment="1">
      <alignment horizontal="center" vertical="center" readingOrder="2"/>
    </xf>
    <xf numFmtId="0" fontId="14" fillId="5" borderId="17" xfId="18" applyFont="1" applyFill="1" applyBorder="1" applyAlignment="1">
      <alignment horizontal="center" vertical="center"/>
    </xf>
    <xf numFmtId="1" fontId="5" fillId="4" borderId="37" xfId="6" applyFont="1" applyFill="1" applyBorder="1" applyAlignment="1">
      <alignment horizontal="center" vertical="center" wrapText="1"/>
    </xf>
    <xf numFmtId="1" fontId="5" fillId="4" borderId="38" xfId="6" applyFont="1" applyFill="1" applyBorder="1" applyAlignment="1">
      <alignment horizontal="center" vertical="center" wrapText="1"/>
    </xf>
    <xf numFmtId="1" fontId="5" fillId="4" borderId="39" xfId="6" applyFont="1" applyFill="1" applyBorder="1" applyAlignment="1">
      <alignment horizontal="center" vertical="center" wrapText="1"/>
    </xf>
    <xf numFmtId="1" fontId="5" fillId="4" borderId="40" xfId="6" applyFont="1" applyFill="1" applyBorder="1" applyAlignment="1">
      <alignment horizontal="center" vertical="center" wrapText="1"/>
    </xf>
    <xf numFmtId="1" fontId="2" fillId="4" borderId="11" xfId="6" applyFont="1" applyFill="1" applyBorder="1" applyAlignment="1">
      <alignment horizontal="center" vertical="center" wrapText="1"/>
    </xf>
    <xf numFmtId="1" fontId="2" fillId="4" borderId="11" xfId="6" applyFont="1" applyFill="1" applyBorder="1">
      <alignment horizontal="center" vertical="center"/>
    </xf>
    <xf numFmtId="1" fontId="2" fillId="4" borderId="12" xfId="6" applyFont="1" applyFill="1" applyBorder="1">
      <alignment horizontal="center" vertical="center"/>
    </xf>
    <xf numFmtId="0" fontId="14" fillId="4" borderId="11" xfId="7" applyFont="1" applyFill="1" applyBorder="1" applyAlignment="1">
      <alignment horizontal="center" vertical="center" wrapText="1" readingOrder="1"/>
    </xf>
    <xf numFmtId="0" fontId="14" fillId="4" borderId="12" xfId="7" applyFont="1" applyFill="1" applyBorder="1" applyAlignment="1">
      <alignment horizontal="center" vertical="center" wrapText="1" readingOrder="1"/>
    </xf>
    <xf numFmtId="0" fontId="5" fillId="5" borderId="15" xfId="18" applyFont="1" applyFill="1" applyBorder="1" applyAlignment="1">
      <alignment horizontal="center" vertical="center" readingOrder="2"/>
    </xf>
    <xf numFmtId="0" fontId="5" fillId="5" borderId="9" xfId="18" applyFont="1" applyFill="1" applyBorder="1" applyAlignment="1">
      <alignment horizontal="center" vertical="center" readingOrder="2"/>
    </xf>
    <xf numFmtId="0" fontId="5" fillId="5" borderId="16" xfId="18" applyFont="1" applyFill="1" applyBorder="1" applyAlignment="1">
      <alignment horizontal="center" vertical="center" readingOrder="2"/>
    </xf>
    <xf numFmtId="0" fontId="14" fillId="4" borderId="18" xfId="7" applyFont="1" applyFill="1" applyBorder="1">
      <alignment horizontal="center" vertical="center" wrapText="1"/>
    </xf>
    <xf numFmtId="0" fontId="14" fillId="4" borderId="12" xfId="7" applyFont="1" applyFill="1" applyBorder="1">
      <alignment horizontal="center" vertical="center" wrapText="1"/>
    </xf>
    <xf numFmtId="0" fontId="5" fillId="4" borderId="9" xfId="20" applyFill="1" applyBorder="1">
      <alignment horizontal="right" vertical="center" wrapText="1" indent="1" readingOrder="2"/>
    </xf>
    <xf numFmtId="0" fontId="5" fillId="5" borderId="9" xfId="20" applyFill="1" applyBorder="1">
      <alignment horizontal="right" vertical="center" wrapText="1" indent="1" readingOrder="2"/>
    </xf>
    <xf numFmtId="0" fontId="5" fillId="4" borderId="8" xfId="20" applyFill="1" applyBorder="1">
      <alignment horizontal="right" vertical="center" wrapText="1" indent="1" readingOrder="2"/>
    </xf>
    <xf numFmtId="0" fontId="5" fillId="5" borderId="10" xfId="20" applyFill="1" applyBorder="1">
      <alignment horizontal="right" vertical="center" wrapText="1" indent="1" readingOrder="2"/>
    </xf>
    <xf numFmtId="1" fontId="5" fillId="4" borderId="11" xfId="6" applyFont="1" applyFill="1" applyBorder="1">
      <alignment horizontal="center" vertical="center"/>
    </xf>
    <xf numFmtId="1" fontId="5" fillId="4" borderId="18" xfId="6" applyFont="1" applyFill="1" applyBorder="1">
      <alignment horizontal="center" vertical="center"/>
    </xf>
    <xf numFmtId="1" fontId="14" fillId="4" borderId="12" xfId="6" applyFont="1" applyFill="1" applyBorder="1">
      <alignment horizontal="center" vertical="center"/>
    </xf>
    <xf numFmtId="0" fontId="10" fillId="4" borderId="11" xfId="7" applyFont="1" applyFill="1" applyBorder="1">
      <alignment horizontal="center" vertical="center" wrapText="1"/>
    </xf>
    <xf numFmtId="0" fontId="10" fillId="4" borderId="18" xfId="7" applyFont="1" applyFill="1" applyBorder="1">
      <alignment horizontal="center" vertical="center" wrapText="1"/>
    </xf>
    <xf numFmtId="0" fontId="10" fillId="4" borderId="12" xfId="7" applyFont="1" applyFill="1" applyBorder="1">
      <alignment horizontal="center" vertical="center" wrapText="1"/>
    </xf>
    <xf numFmtId="0" fontId="14" fillId="5" borderId="15" xfId="18" applyFont="1" applyFill="1" applyBorder="1" applyAlignment="1">
      <alignment horizontal="center" vertical="center"/>
    </xf>
    <xf numFmtId="0" fontId="14" fillId="5" borderId="9" xfId="18" applyFont="1" applyFill="1" applyBorder="1" applyAlignment="1">
      <alignment horizontal="center" vertical="center"/>
    </xf>
    <xf numFmtId="0" fontId="14" fillId="5" borderId="16" xfId="18" applyFont="1" applyFill="1" applyBorder="1" applyAlignment="1">
      <alignment horizontal="center" vertical="center"/>
    </xf>
    <xf numFmtId="0" fontId="2" fillId="5" borderId="10" xfId="22" applyFont="1" applyFill="1" applyBorder="1">
      <alignment horizontal="left" vertical="center" wrapText="1" indent="1"/>
    </xf>
    <xf numFmtId="0" fontId="2" fillId="5" borderId="9" xfId="22" applyFont="1" applyFill="1" applyBorder="1">
      <alignment horizontal="left" vertical="center" wrapText="1" indent="1"/>
    </xf>
    <xf numFmtId="0" fontId="2" fillId="4" borderId="9" xfId="22" applyFont="1" applyFill="1" applyBorder="1">
      <alignment horizontal="left" vertical="center" wrapText="1" indent="1"/>
    </xf>
    <xf numFmtId="0" fontId="2" fillId="4" borderId="8" xfId="22" applyFont="1" applyFill="1" applyBorder="1">
      <alignment horizontal="left" vertical="center" wrapText="1" indent="1"/>
    </xf>
    <xf numFmtId="0" fontId="5" fillId="0" borderId="0" xfId="2" applyFont="1" applyAlignment="1">
      <alignment horizontal="center" vertical="center"/>
    </xf>
    <xf numFmtId="0" fontId="14" fillId="4" borderId="11" xfId="18" applyFont="1" applyFill="1" applyBorder="1" applyAlignment="1">
      <alignment horizontal="center" vertical="center" wrapText="1"/>
    </xf>
    <xf numFmtId="0" fontId="14" fillId="4" borderId="18" xfId="18" applyFont="1" applyFill="1" applyBorder="1" applyAlignment="1">
      <alignment horizontal="center" vertical="center" wrapText="1"/>
    </xf>
    <xf numFmtId="0" fontId="14" fillId="4" borderId="12" xfId="18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</cellXfs>
  <cellStyles count="28">
    <cellStyle name="Comma" xfId="1" builtinId="3"/>
    <cellStyle name="Currency" xfId="26" builtinId="4"/>
    <cellStyle name="H1" xfId="2" xr:uid="{00000000-0005-0000-0000-000002000000}"/>
    <cellStyle name="H2" xfId="3" xr:uid="{00000000-0005-0000-0000-000003000000}"/>
    <cellStyle name="had" xfId="4" xr:uid="{00000000-0005-0000-0000-000004000000}"/>
    <cellStyle name="had0" xfId="5" xr:uid="{00000000-0005-0000-0000-000005000000}"/>
    <cellStyle name="Had1" xfId="6" xr:uid="{00000000-0005-0000-0000-000006000000}"/>
    <cellStyle name="Had2" xfId="7" xr:uid="{00000000-0005-0000-0000-000007000000}"/>
    <cellStyle name="Had3" xfId="8" xr:uid="{00000000-0005-0000-0000-000008000000}"/>
    <cellStyle name="inxa" xfId="9" xr:uid="{00000000-0005-0000-0000-000009000000}"/>
    <cellStyle name="inxe" xfId="10" xr:uid="{00000000-0005-0000-0000-00000A000000}"/>
    <cellStyle name="Normal" xfId="0" builtinId="0"/>
    <cellStyle name="Normal 2" xfId="11" xr:uid="{00000000-0005-0000-0000-00000C000000}"/>
    <cellStyle name="Normal 3" xfId="12" xr:uid="{00000000-0005-0000-0000-00000D000000}"/>
    <cellStyle name="Normal 4" xfId="13" xr:uid="{00000000-0005-0000-0000-00000E000000}"/>
    <cellStyle name="Normal 5" xfId="25" xr:uid="{00000000-0005-0000-0000-00000F000000}"/>
    <cellStyle name="NotA" xfId="14" xr:uid="{00000000-0005-0000-0000-000010000000}"/>
    <cellStyle name="Note" xfId="15" builtinId="10" customBuiltin="1"/>
    <cellStyle name="T1" xfId="16" xr:uid="{00000000-0005-0000-0000-000012000000}"/>
    <cellStyle name="T2" xfId="17" xr:uid="{00000000-0005-0000-0000-000013000000}"/>
    <cellStyle name="Total" xfId="18" builtinId="25" customBuiltin="1"/>
    <cellStyle name="Total1" xfId="19" xr:uid="{00000000-0005-0000-0000-000015000000}"/>
    <cellStyle name="TXT1" xfId="20" xr:uid="{00000000-0005-0000-0000-000016000000}"/>
    <cellStyle name="TXT2" xfId="21" xr:uid="{00000000-0005-0000-0000-000017000000}"/>
    <cellStyle name="TXT2_خدمات الانقاذ والإغاثة" xfId="27" xr:uid="{9298C957-68CE-4A15-98A1-36DD286C17DE}"/>
    <cellStyle name="TXT3" xfId="22" xr:uid="{00000000-0005-0000-0000-000018000000}"/>
    <cellStyle name="TXT4" xfId="23" xr:uid="{00000000-0005-0000-0000-000019000000}"/>
    <cellStyle name="TXT5" xfId="24" xr:uid="{00000000-0005-0000-0000-00001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39499103016162E-2"/>
          <c:y val="5.0000046950164287E-2"/>
          <c:w val="0.92750273219214596"/>
          <c:h val="0.790385357558366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GR_22!$C$38</c:f>
              <c:strCache>
                <c:ptCount val="1"/>
                <c:pt idx="0">
                  <c:v>الخطوط الجوية القطرية القادمة
Qatar Airways Arrival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GR_22!$A$37:$A$48</c:f>
              <c:strCache>
                <c:ptCount val="12"/>
                <c:pt idx="0">
                  <c:v>  يناير
January</c:v>
                </c:pt>
                <c:pt idx="1">
                  <c:v>  فبراير
 February</c:v>
                </c:pt>
                <c:pt idx="2">
                  <c:v>  مارس
  March</c:v>
                </c:pt>
                <c:pt idx="3">
                  <c:v>  ابريل 
 April</c:v>
                </c:pt>
                <c:pt idx="4">
                  <c:v>  مايو
  May</c:v>
                </c:pt>
                <c:pt idx="5">
                  <c:v>  يونيو 
 June</c:v>
                </c:pt>
                <c:pt idx="6">
                  <c:v>  يوليو
  July</c:v>
                </c:pt>
                <c:pt idx="7">
                  <c:v>  أغسطس
  August</c:v>
                </c:pt>
                <c:pt idx="8">
                  <c:v>  سبتمبر
September</c:v>
                </c:pt>
                <c:pt idx="9">
                  <c:v>  أكتوبر
  October</c:v>
                </c:pt>
                <c:pt idx="10">
                  <c:v>  نوفمبر
  November</c:v>
                </c:pt>
                <c:pt idx="11">
                  <c:v>  ديسمبر
  December</c:v>
                </c:pt>
              </c:strCache>
            </c:strRef>
          </c:cat>
          <c:val>
            <c:numRef>
              <c:f>'68'!$B$11:$B$22</c:f>
              <c:numCache>
                <c:formatCode>General</c:formatCode>
                <c:ptCount val="12"/>
                <c:pt idx="0">
                  <c:v>6639</c:v>
                </c:pt>
                <c:pt idx="1">
                  <c:v>6216</c:v>
                </c:pt>
                <c:pt idx="2">
                  <c:v>7049</c:v>
                </c:pt>
                <c:pt idx="3">
                  <c:v>6805</c:v>
                </c:pt>
                <c:pt idx="4">
                  <c:v>6981</c:v>
                </c:pt>
                <c:pt idx="5">
                  <c:v>7219</c:v>
                </c:pt>
                <c:pt idx="6">
                  <c:v>7566</c:v>
                </c:pt>
                <c:pt idx="7">
                  <c:v>7494</c:v>
                </c:pt>
                <c:pt idx="8">
                  <c:v>7050</c:v>
                </c:pt>
                <c:pt idx="9">
                  <c:v>7334</c:v>
                </c:pt>
                <c:pt idx="10">
                  <c:v>7061</c:v>
                </c:pt>
                <c:pt idx="11">
                  <c:v>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E-45A2-A08F-BAF30B6D5F27}"/>
            </c:ext>
          </c:extLst>
        </c:ser>
        <c:ser>
          <c:idx val="0"/>
          <c:order val="1"/>
          <c:tx>
            <c:strRef>
              <c:f>GR_22!$E$38</c:f>
              <c:strCache>
                <c:ptCount val="1"/>
                <c:pt idx="0">
                  <c:v>الخطوط الأخرى القادمة
 Other Airlines Arrival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GR_22!$A$37:$A$48</c:f>
              <c:strCache>
                <c:ptCount val="12"/>
                <c:pt idx="0">
                  <c:v>  يناير
January</c:v>
                </c:pt>
                <c:pt idx="1">
                  <c:v>  فبراير
 February</c:v>
                </c:pt>
                <c:pt idx="2">
                  <c:v>  مارس
  March</c:v>
                </c:pt>
                <c:pt idx="3">
                  <c:v>  ابريل 
 April</c:v>
                </c:pt>
                <c:pt idx="4">
                  <c:v>  مايو
  May</c:v>
                </c:pt>
                <c:pt idx="5">
                  <c:v>  يونيو 
 June</c:v>
                </c:pt>
                <c:pt idx="6">
                  <c:v>  يوليو
  July</c:v>
                </c:pt>
                <c:pt idx="7">
                  <c:v>  أغسطس
  August</c:v>
                </c:pt>
                <c:pt idx="8">
                  <c:v>  سبتمبر
September</c:v>
                </c:pt>
                <c:pt idx="9">
                  <c:v>  أكتوبر
  October</c:v>
                </c:pt>
                <c:pt idx="10">
                  <c:v>  نوفمبر
  November</c:v>
                </c:pt>
                <c:pt idx="11">
                  <c:v>  ديسمبر
  December</c:v>
                </c:pt>
              </c:strCache>
            </c:strRef>
          </c:cat>
          <c:val>
            <c:numRef>
              <c:f>'68'!$D$11:$D$22</c:f>
              <c:numCache>
                <c:formatCode>General</c:formatCode>
                <c:ptCount val="12"/>
                <c:pt idx="0">
                  <c:v>1490</c:v>
                </c:pt>
                <c:pt idx="1">
                  <c:v>1342</c:v>
                </c:pt>
                <c:pt idx="2">
                  <c:v>1613</c:v>
                </c:pt>
                <c:pt idx="3">
                  <c:v>1393</c:v>
                </c:pt>
                <c:pt idx="4">
                  <c:v>1694</c:v>
                </c:pt>
                <c:pt idx="5">
                  <c:v>1855</c:v>
                </c:pt>
                <c:pt idx="6">
                  <c:v>1842</c:v>
                </c:pt>
                <c:pt idx="7">
                  <c:v>1898</c:v>
                </c:pt>
                <c:pt idx="8">
                  <c:v>1781</c:v>
                </c:pt>
                <c:pt idx="9">
                  <c:v>1884</c:v>
                </c:pt>
                <c:pt idx="10">
                  <c:v>3321</c:v>
                </c:pt>
                <c:pt idx="11">
                  <c:v>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E-45A2-A08F-BAF30B6D5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934720"/>
        <c:axId val="113936256"/>
      </c:barChart>
      <c:catAx>
        <c:axId val="11393472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9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3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3934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5225926461027234"/>
          <c:y val="4.5708869724617757E-3"/>
          <c:w val="0.73757880035637768"/>
          <c:h val="8.4858351279162608E-2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16773007622522"/>
          <c:y val="2.6319681310236931E-2"/>
          <c:w val="0.5716645740242815"/>
          <c:h val="0.96054344551982118"/>
        </c:manualLayout>
      </c:layout>
      <c:pieChart>
        <c:varyColors val="1"/>
        <c:ser>
          <c:idx val="0"/>
          <c:order val="0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3D7-480C-963D-A248CE417A6D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ar-QA"/>
                      <a:t>  10 مشتغل فأكثر
10 </a:t>
                    </a:r>
                    <a:r>
                      <a:rPr lang="en-US"/>
                      <a:t>Employees and above
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3D7-480C-963D-A248CE417A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rtl="0"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GR_23!$L$9:$L$10</c:f>
              <c:strCache>
                <c:ptCount val="2"/>
                <c:pt idx="0">
                  <c:v>أقل من 10 مشتغل
Less than 10 Employees.</c:v>
                </c:pt>
                <c:pt idx="1">
                  <c:v>  10 مشتغل فأكثر
10 Employees and above</c:v>
                </c:pt>
              </c:strCache>
            </c:strRef>
          </c:cat>
          <c:val>
            <c:numRef>
              <c:f>GR_23!$M$9:$M$10</c:f>
              <c:numCache>
                <c:formatCode>0</c:formatCode>
                <c:ptCount val="2"/>
                <c:pt idx="0">
                  <c:v>150</c:v>
                </c:pt>
                <c:pt idx="1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7-480C-963D-A248CE41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</xdr:colOff>
      <xdr:row>0</xdr:row>
      <xdr:rowOff>0</xdr:rowOff>
    </xdr:from>
    <xdr:to>
      <xdr:col>1</xdr:col>
      <xdr:colOff>40665</xdr:colOff>
      <xdr:row>4</xdr:row>
      <xdr:rowOff>114299</xdr:rowOff>
    </xdr:to>
    <xdr:pic>
      <xdr:nvPicPr>
        <xdr:cNvPr id="29201" name="Picture 5" descr="ORNA430.WMF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0237866863" y="-1153808"/>
          <a:ext cx="2842259" cy="5149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1003300</xdr:colOff>
      <xdr:row>0</xdr:row>
      <xdr:rowOff>0</xdr:rowOff>
    </xdr:from>
    <xdr:to>
      <xdr:col>13</xdr:col>
      <xdr:colOff>1713775</xdr:colOff>
      <xdr:row>2</xdr:row>
      <xdr:rowOff>212000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7086650" y="0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0</xdr:row>
      <xdr:rowOff>9525</xdr:rowOff>
    </xdr:from>
    <xdr:to>
      <xdr:col>11</xdr:col>
      <xdr:colOff>9524</xdr:colOff>
      <xdr:row>0</xdr:row>
      <xdr:rowOff>180975</xdr:rowOff>
    </xdr:to>
    <xdr:pic>
      <xdr:nvPicPr>
        <xdr:cNvPr id="30559" name="Picture 8" descr="logo">
          <a:extLst>
            <a:ext uri="{FF2B5EF4-FFF2-40B4-BE49-F238E27FC236}">
              <a16:creationId xmlns:a16="http://schemas.microsoft.com/office/drawing/2014/main" id="{00000000-0008-0000-0100-00005F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2536280</xdr:colOff>
      <xdr:row>0</xdr:row>
      <xdr:rowOff>0</xdr:rowOff>
    </xdr:from>
    <xdr:to>
      <xdr:col>2</xdr:col>
      <xdr:colOff>176530</xdr:colOff>
      <xdr:row>1</xdr:row>
      <xdr:rowOff>364400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6418520" y="0"/>
          <a:ext cx="7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9525</xdr:rowOff>
    </xdr:from>
    <xdr:to>
      <xdr:col>9</xdr:col>
      <xdr:colOff>9525</xdr:colOff>
      <xdr:row>0</xdr:row>
      <xdr:rowOff>180975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190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</xdr:rowOff>
    </xdr:from>
    <xdr:to>
      <xdr:col>8</xdr:col>
      <xdr:colOff>9525</xdr:colOff>
      <xdr:row>0</xdr:row>
      <xdr:rowOff>180975</xdr:rowOff>
    </xdr:to>
    <xdr:pic>
      <xdr:nvPicPr>
        <xdr:cNvPr id="14167" name="Picture 8" descr="logo">
          <a:extLst>
            <a:ext uri="{FF2B5EF4-FFF2-40B4-BE49-F238E27FC236}">
              <a16:creationId xmlns:a16="http://schemas.microsoft.com/office/drawing/2014/main" id="{00000000-0008-0000-0400-00005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808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</xdr:rowOff>
    </xdr:from>
    <xdr:to>
      <xdr:col>8</xdr:col>
      <xdr:colOff>9525</xdr:colOff>
      <xdr:row>0</xdr:row>
      <xdr:rowOff>180975</xdr:rowOff>
    </xdr:to>
    <xdr:pic>
      <xdr:nvPicPr>
        <xdr:cNvPr id="4947" name="Picture 8" descr="logo">
          <a:extLst>
            <a:ext uri="{FF2B5EF4-FFF2-40B4-BE49-F238E27FC236}">
              <a16:creationId xmlns:a16="http://schemas.microsoft.com/office/drawing/2014/main" id="{00000000-0008-0000-0500-00005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712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0</xdr:row>
      <xdr:rowOff>9525</xdr:rowOff>
    </xdr:from>
    <xdr:to>
      <xdr:col>11</xdr:col>
      <xdr:colOff>9525</xdr:colOff>
      <xdr:row>0</xdr:row>
      <xdr:rowOff>180975</xdr:rowOff>
    </xdr:to>
    <xdr:pic>
      <xdr:nvPicPr>
        <xdr:cNvPr id="924939" name="Picture 8" descr="logo">
          <a:extLst>
            <a:ext uri="{FF2B5EF4-FFF2-40B4-BE49-F238E27FC236}">
              <a16:creationId xmlns:a16="http://schemas.microsoft.com/office/drawing/2014/main" id="{00000000-0008-0000-0600-00000B1D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5</xdr:col>
      <xdr:colOff>1409700</xdr:colOff>
      <xdr:row>34</xdr:row>
      <xdr:rowOff>104775</xdr:rowOff>
    </xdr:to>
    <xdr:graphicFrame macro="">
      <xdr:nvGraphicFramePr>
        <xdr:cNvPr id="924940" name="Chart 4">
          <a:extLst>
            <a:ext uri="{FF2B5EF4-FFF2-40B4-BE49-F238E27FC236}">
              <a16:creationId xmlns:a16="http://schemas.microsoft.com/office/drawing/2014/main" id="{00000000-0008-0000-0600-00000C1D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</xdr:rowOff>
    </xdr:from>
    <xdr:to>
      <xdr:col>8</xdr:col>
      <xdr:colOff>9525</xdr:colOff>
      <xdr:row>0</xdr:row>
      <xdr:rowOff>180975</xdr:rowOff>
    </xdr:to>
    <xdr:pic>
      <xdr:nvPicPr>
        <xdr:cNvPr id="3924" name="Picture 8" descr="logo">
          <a:extLst>
            <a:ext uri="{FF2B5EF4-FFF2-40B4-BE49-F238E27FC236}">
              <a16:creationId xmlns:a16="http://schemas.microsoft.com/office/drawing/2014/main" id="{00000000-0008-0000-0A00-000054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712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0</xdr:rowOff>
    </xdr:from>
    <xdr:to>
      <xdr:col>10</xdr:col>
      <xdr:colOff>9525</xdr:colOff>
      <xdr:row>0</xdr:row>
      <xdr:rowOff>171450</xdr:rowOff>
    </xdr:to>
    <xdr:pic>
      <xdr:nvPicPr>
        <xdr:cNvPr id="15189" name="Picture 8" descr="logo">
          <a:extLst>
            <a:ext uri="{FF2B5EF4-FFF2-40B4-BE49-F238E27FC236}">
              <a16:creationId xmlns:a16="http://schemas.microsoft.com/office/drawing/2014/main" id="{00000000-0008-0000-0C00-0000553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3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21770</xdr:rowOff>
    </xdr:from>
    <xdr:to>
      <xdr:col>8</xdr:col>
      <xdr:colOff>1143000</xdr:colOff>
      <xdr:row>35</xdr:row>
      <xdr:rowOff>130628</xdr:rowOff>
    </xdr:to>
    <xdr:graphicFrame macro="">
      <xdr:nvGraphicFramePr>
        <xdr:cNvPr id="34611" name="Chart 2">
          <a:extLst>
            <a:ext uri="{FF2B5EF4-FFF2-40B4-BE49-F238E27FC236}">
              <a16:creationId xmlns:a16="http://schemas.microsoft.com/office/drawing/2014/main" id="{00000000-0008-0000-1200-0000338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rightToLeft="1" tabSelected="1" view="pageBreakPreview" zoomScaleSheetLayoutView="100" workbookViewId="0">
      <selection activeCell="A36" sqref="A36"/>
    </sheetView>
  </sheetViews>
  <sheetFormatPr defaultColWidth="9.140625" defaultRowHeight="12.75" x14ac:dyDescent="0.2"/>
  <cols>
    <col min="1" max="1" width="75.140625" style="14" customWidth="1"/>
    <col min="2" max="16384" width="9.140625" style="14"/>
  </cols>
  <sheetData>
    <row r="1" spans="1:1" ht="21" customHeight="1" x14ac:dyDescent="0.2"/>
    <row r="2" spans="1:1" s="15" customFormat="1" ht="63" customHeight="1" x14ac:dyDescent="0.2">
      <c r="A2" s="271" t="s">
        <v>419</v>
      </c>
    </row>
    <row r="3" spans="1:1" s="15" customFormat="1" ht="48.75" customHeight="1" x14ac:dyDescent="0.2">
      <c r="A3" s="272" t="s">
        <v>162</v>
      </c>
    </row>
    <row r="4" spans="1:1" s="15" customFormat="1" ht="82.5" customHeight="1" x14ac:dyDescent="0.2">
      <c r="A4" s="273" t="s">
        <v>414</v>
      </c>
    </row>
    <row r="5" spans="1:1" s="15" customFormat="1" ht="13.5" customHeight="1" x14ac:dyDescent="0.2">
      <c r="A5" s="16"/>
    </row>
  </sheetData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H12"/>
  <sheetViews>
    <sheetView showGridLines="0" rightToLeft="1" view="pageBreakPreview" zoomScaleSheetLayoutView="100" workbookViewId="0">
      <selection activeCell="B7" sqref="B7:G11"/>
    </sheetView>
  </sheetViews>
  <sheetFormatPr defaultColWidth="9.140625" defaultRowHeight="12.75" x14ac:dyDescent="0.2"/>
  <cols>
    <col min="1" max="1" width="37.28515625" style="67" customWidth="1"/>
    <col min="2" max="7" width="12.7109375" style="4" customWidth="1"/>
    <col min="8" max="8" width="32.42578125" style="4" customWidth="1"/>
    <col min="9" max="16384" width="9.140625" style="4"/>
  </cols>
  <sheetData>
    <row r="1" spans="1:8" s="33" customFormat="1" ht="20.25" x14ac:dyDescent="0.2">
      <c r="A1" s="364" t="s">
        <v>335</v>
      </c>
      <c r="B1" s="364"/>
      <c r="C1" s="364"/>
      <c r="D1" s="364"/>
      <c r="E1" s="364"/>
      <c r="F1" s="364"/>
      <c r="G1" s="364"/>
      <c r="H1" s="364"/>
    </row>
    <row r="2" spans="1:8" s="34" customFormat="1" ht="20.25" x14ac:dyDescent="0.2">
      <c r="A2" s="371" t="s">
        <v>472</v>
      </c>
      <c r="B2" s="371"/>
      <c r="C2" s="371"/>
      <c r="D2" s="371"/>
      <c r="E2" s="371"/>
      <c r="F2" s="371"/>
      <c r="G2" s="371"/>
      <c r="H2" s="371"/>
    </row>
    <row r="3" spans="1:8" ht="15.75" x14ac:dyDescent="0.2">
      <c r="A3" s="353" t="s">
        <v>336</v>
      </c>
      <c r="B3" s="353"/>
      <c r="C3" s="353"/>
      <c r="D3" s="353"/>
      <c r="E3" s="353"/>
      <c r="F3" s="353"/>
      <c r="G3" s="353"/>
      <c r="H3" s="353"/>
    </row>
    <row r="4" spans="1:8" s="70" customFormat="1" ht="15.75" x14ac:dyDescent="0.2">
      <c r="A4" s="367" t="s">
        <v>472</v>
      </c>
      <c r="B4" s="367"/>
      <c r="C4" s="367"/>
      <c r="D4" s="367"/>
      <c r="E4" s="367"/>
      <c r="F4" s="367"/>
      <c r="G4" s="367"/>
      <c r="H4" s="367"/>
    </row>
    <row r="5" spans="1:8" s="24" customFormat="1" ht="29.25" customHeight="1" x14ac:dyDescent="0.2">
      <c r="A5" s="10" t="s">
        <v>386</v>
      </c>
      <c r="H5" s="21" t="s">
        <v>323</v>
      </c>
    </row>
    <row r="6" spans="1:8" s="24" customFormat="1" ht="45" customHeight="1" x14ac:dyDescent="0.2">
      <c r="A6" s="77" t="s">
        <v>9</v>
      </c>
      <c r="B6" s="136">
        <v>2017</v>
      </c>
      <c r="C6" s="136">
        <v>2018</v>
      </c>
      <c r="D6" s="136">
        <v>2019</v>
      </c>
      <c r="E6" s="136">
        <v>2020</v>
      </c>
      <c r="F6" s="136">
        <v>2021</v>
      </c>
      <c r="G6" s="136">
        <v>2022</v>
      </c>
      <c r="H6" s="137" t="s">
        <v>10</v>
      </c>
    </row>
    <row r="7" spans="1:8" s="157" customFormat="1" ht="36" customHeight="1" thickBot="1" x14ac:dyDescent="0.25">
      <c r="A7" s="63" t="s">
        <v>111</v>
      </c>
      <c r="B7" s="175">
        <v>454282</v>
      </c>
      <c r="C7" s="175">
        <v>452088</v>
      </c>
      <c r="D7" s="175">
        <v>461289</v>
      </c>
      <c r="E7" s="175">
        <v>454701</v>
      </c>
      <c r="F7" s="175">
        <v>460240</v>
      </c>
      <c r="G7" s="175">
        <v>523765</v>
      </c>
      <c r="H7" s="58" t="s">
        <v>129</v>
      </c>
    </row>
    <row r="8" spans="1:8" s="157" customFormat="1" ht="36" customHeight="1" thickTop="1" thickBot="1" x14ac:dyDescent="0.25">
      <c r="A8" s="60" t="s">
        <v>161</v>
      </c>
      <c r="B8" s="176">
        <v>893739</v>
      </c>
      <c r="C8" s="176">
        <v>842044</v>
      </c>
      <c r="D8" s="176">
        <v>976015</v>
      </c>
      <c r="E8" s="176">
        <v>1025525</v>
      </c>
      <c r="F8" s="176">
        <v>1131396</v>
      </c>
      <c r="G8" s="176">
        <v>1272452</v>
      </c>
      <c r="H8" s="59" t="s">
        <v>291</v>
      </c>
    </row>
    <row r="9" spans="1:8" s="157" customFormat="1" ht="36" customHeight="1" thickTop="1" thickBot="1" x14ac:dyDescent="0.25">
      <c r="A9" s="62" t="s">
        <v>429</v>
      </c>
      <c r="B9" s="177">
        <v>2678695</v>
      </c>
      <c r="C9" s="177">
        <v>3103934</v>
      </c>
      <c r="D9" s="177">
        <v>2941556</v>
      </c>
      <c r="E9" s="177">
        <v>2772989</v>
      </c>
      <c r="F9" s="177">
        <v>2745103</v>
      </c>
      <c r="G9" s="177">
        <v>3420514</v>
      </c>
      <c r="H9" s="57" t="s">
        <v>428</v>
      </c>
    </row>
    <row r="10" spans="1:8" s="157" customFormat="1" ht="36" customHeight="1" thickTop="1" thickBot="1" x14ac:dyDescent="0.25">
      <c r="A10" s="60" t="s">
        <v>112</v>
      </c>
      <c r="B10" s="176">
        <v>248793</v>
      </c>
      <c r="C10" s="176">
        <v>267906</v>
      </c>
      <c r="D10" s="176">
        <v>284679</v>
      </c>
      <c r="E10" s="176">
        <v>296126</v>
      </c>
      <c r="F10" s="176">
        <v>311888</v>
      </c>
      <c r="G10" s="176">
        <v>365648</v>
      </c>
      <c r="H10" s="59" t="s">
        <v>128</v>
      </c>
    </row>
    <row r="11" spans="1:8" s="157" customFormat="1" ht="36" customHeight="1" thickTop="1" x14ac:dyDescent="0.2">
      <c r="A11" s="201" t="s">
        <v>155</v>
      </c>
      <c r="B11" s="202">
        <v>221</v>
      </c>
      <c r="C11" s="202">
        <v>226</v>
      </c>
      <c r="D11" s="202">
        <v>238</v>
      </c>
      <c r="E11" s="202">
        <v>238</v>
      </c>
      <c r="F11" s="202">
        <v>238</v>
      </c>
      <c r="G11" s="202">
        <v>238</v>
      </c>
      <c r="H11" s="203" t="s">
        <v>156</v>
      </c>
    </row>
    <row r="12" spans="1:8" ht="21" customHeight="1" x14ac:dyDescent="0.2">
      <c r="A12" s="178"/>
      <c r="H12" s="179"/>
    </row>
  </sheetData>
  <mergeCells count="4">
    <mergeCell ref="A1:H1"/>
    <mergeCell ref="A2:H2"/>
    <mergeCell ref="A3:H3"/>
    <mergeCell ref="A4:H4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L21"/>
  <sheetViews>
    <sheetView showGridLines="0" rightToLeft="1" view="pageBreakPreview" zoomScaleSheetLayoutView="100" workbookViewId="0">
      <selection activeCell="E17" sqref="E17"/>
    </sheetView>
  </sheetViews>
  <sheetFormatPr defaultColWidth="9.140625" defaultRowHeight="12.75" x14ac:dyDescent="0.2"/>
  <cols>
    <col min="1" max="1" width="18.28515625" style="67" customWidth="1"/>
    <col min="2" max="2" width="15.5703125" style="67" customWidth="1"/>
    <col min="3" max="4" width="15.28515625" style="4" customWidth="1"/>
    <col min="5" max="5" width="16.140625" style="4" customWidth="1"/>
    <col min="6" max="6" width="21.28515625" style="75" customWidth="1"/>
    <col min="7" max="16384" width="9.140625" style="4"/>
  </cols>
  <sheetData>
    <row r="1" spans="1:12" s="69" customFormat="1" ht="27.6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9" customFormat="1" ht="20.25" x14ac:dyDescent="0.2">
      <c r="A2" s="229" t="s">
        <v>368</v>
      </c>
      <c r="B2" s="42"/>
      <c r="C2" s="42"/>
      <c r="D2" s="42"/>
      <c r="E2" s="42"/>
      <c r="F2" s="42"/>
    </row>
    <row r="3" spans="1:12" s="89" customFormat="1" ht="20.25" x14ac:dyDescent="0.2">
      <c r="A3" s="36">
        <v>2022</v>
      </c>
      <c r="B3" s="36"/>
      <c r="C3" s="42"/>
      <c r="D3" s="42"/>
      <c r="E3" s="42"/>
      <c r="F3" s="36"/>
    </row>
    <row r="4" spans="1:12" s="90" customFormat="1" ht="15.75" x14ac:dyDescent="0.2">
      <c r="A4" s="20" t="s">
        <v>369</v>
      </c>
      <c r="B4" s="20"/>
      <c r="C4" s="20"/>
      <c r="D4" s="20"/>
      <c r="E4" s="20"/>
      <c r="F4" s="20"/>
    </row>
    <row r="5" spans="1:12" s="90" customFormat="1" ht="15.75" x14ac:dyDescent="0.2">
      <c r="A5" s="20">
        <v>2022</v>
      </c>
      <c r="B5" s="20"/>
      <c r="C5" s="20"/>
      <c r="D5" s="20"/>
      <c r="E5" s="20"/>
      <c r="F5" s="20"/>
    </row>
    <row r="6" spans="1:12" s="24" customFormat="1" ht="15" customHeight="1" x14ac:dyDescent="0.2">
      <c r="A6" s="10" t="s">
        <v>410</v>
      </c>
      <c r="B6" s="10"/>
      <c r="F6" s="21" t="s">
        <v>411</v>
      </c>
    </row>
    <row r="7" spans="1:12" s="24" customFormat="1" ht="39.75" customHeight="1" x14ac:dyDescent="0.2">
      <c r="A7" s="357" t="s">
        <v>18</v>
      </c>
      <c r="B7" s="374" t="s">
        <v>339</v>
      </c>
      <c r="C7" s="375"/>
      <c r="D7" s="374" t="s">
        <v>340</v>
      </c>
      <c r="E7" s="375"/>
      <c r="F7" s="372" t="s">
        <v>19</v>
      </c>
    </row>
    <row r="8" spans="1:12" s="24" customFormat="1" ht="27.75" customHeight="1" x14ac:dyDescent="0.2">
      <c r="A8" s="357"/>
      <c r="B8" s="227" t="s">
        <v>132</v>
      </c>
      <c r="C8" s="228" t="s">
        <v>133</v>
      </c>
      <c r="D8" s="227" t="s">
        <v>132</v>
      </c>
      <c r="E8" s="230" t="s">
        <v>338</v>
      </c>
      <c r="F8" s="373"/>
    </row>
    <row r="9" spans="1:12" ht="29.25" customHeight="1" thickBot="1" x14ac:dyDescent="0.25">
      <c r="A9" s="66" t="s">
        <v>20</v>
      </c>
      <c r="B9" s="154">
        <v>1024</v>
      </c>
      <c r="C9" s="154">
        <v>1116</v>
      </c>
      <c r="D9" s="246">
        <v>87562</v>
      </c>
      <c r="E9" s="154">
        <v>102551</v>
      </c>
      <c r="F9" s="58" t="s">
        <v>21</v>
      </c>
    </row>
    <row r="10" spans="1:12" ht="29.25" customHeight="1" thickTop="1" thickBot="1" x14ac:dyDescent="0.25">
      <c r="A10" s="60" t="s">
        <v>22</v>
      </c>
      <c r="B10" s="247">
        <v>860</v>
      </c>
      <c r="C10" s="247">
        <v>943</v>
      </c>
      <c r="D10" s="248">
        <v>82015</v>
      </c>
      <c r="E10" s="247">
        <v>97738</v>
      </c>
      <c r="F10" s="59" t="s">
        <v>23</v>
      </c>
    </row>
    <row r="11" spans="1:12" ht="29.25" customHeight="1" thickTop="1" thickBot="1" x14ac:dyDescent="0.25">
      <c r="A11" s="62" t="s">
        <v>24</v>
      </c>
      <c r="B11" s="249">
        <v>957</v>
      </c>
      <c r="C11" s="249">
        <v>1137</v>
      </c>
      <c r="D11" s="249">
        <v>99443</v>
      </c>
      <c r="E11" s="249">
        <v>116138</v>
      </c>
      <c r="F11" s="57" t="s">
        <v>25</v>
      </c>
    </row>
    <row r="12" spans="1:12" ht="29.25" customHeight="1" thickTop="1" thickBot="1" x14ac:dyDescent="0.25">
      <c r="A12" s="60" t="s">
        <v>26</v>
      </c>
      <c r="B12" s="247">
        <v>917</v>
      </c>
      <c r="C12" s="247">
        <v>1012</v>
      </c>
      <c r="D12" s="247">
        <v>91781</v>
      </c>
      <c r="E12" s="247">
        <v>109552</v>
      </c>
      <c r="F12" s="59" t="s">
        <v>27</v>
      </c>
    </row>
    <row r="13" spans="1:12" ht="29.25" customHeight="1" thickTop="1" thickBot="1" x14ac:dyDescent="0.25">
      <c r="A13" s="62" t="s">
        <v>28</v>
      </c>
      <c r="B13" s="249">
        <v>755</v>
      </c>
      <c r="C13" s="249">
        <v>832</v>
      </c>
      <c r="D13" s="249">
        <v>87260</v>
      </c>
      <c r="E13" s="249">
        <v>102828</v>
      </c>
      <c r="F13" s="57" t="s">
        <v>29</v>
      </c>
    </row>
    <row r="14" spans="1:12" ht="29.25" customHeight="1" thickTop="1" thickBot="1" x14ac:dyDescent="0.25">
      <c r="A14" s="60" t="s">
        <v>30</v>
      </c>
      <c r="B14" s="247">
        <v>832</v>
      </c>
      <c r="C14" s="247">
        <v>909</v>
      </c>
      <c r="D14" s="247">
        <v>89091</v>
      </c>
      <c r="E14" s="247">
        <v>105892</v>
      </c>
      <c r="F14" s="59" t="s">
        <v>31</v>
      </c>
    </row>
    <row r="15" spans="1:12" ht="29.25" customHeight="1" thickTop="1" thickBot="1" x14ac:dyDescent="0.25">
      <c r="A15" s="62" t="s">
        <v>32</v>
      </c>
      <c r="B15" s="249">
        <v>876</v>
      </c>
      <c r="C15" s="249">
        <v>954</v>
      </c>
      <c r="D15" s="249">
        <v>89990</v>
      </c>
      <c r="E15" s="249">
        <v>105755</v>
      </c>
      <c r="F15" s="57" t="s">
        <v>33</v>
      </c>
    </row>
    <row r="16" spans="1:12" ht="29.25" customHeight="1" thickTop="1" thickBot="1" x14ac:dyDescent="0.25">
      <c r="A16" s="60" t="s">
        <v>34</v>
      </c>
      <c r="B16" s="247">
        <v>795</v>
      </c>
      <c r="C16" s="247">
        <v>914</v>
      </c>
      <c r="D16" s="247">
        <v>85139</v>
      </c>
      <c r="E16" s="247">
        <v>103218</v>
      </c>
      <c r="F16" s="59" t="s">
        <v>35</v>
      </c>
    </row>
    <row r="17" spans="1:6" ht="29.25" customHeight="1" thickTop="1" thickBot="1" x14ac:dyDescent="0.25">
      <c r="A17" s="62" t="s">
        <v>36</v>
      </c>
      <c r="B17" s="249">
        <v>696</v>
      </c>
      <c r="C17" s="249">
        <v>788</v>
      </c>
      <c r="D17" s="249">
        <v>84086</v>
      </c>
      <c r="E17" s="249">
        <v>103511</v>
      </c>
      <c r="F17" s="57" t="s">
        <v>37</v>
      </c>
    </row>
    <row r="18" spans="1:6" ht="29.25" customHeight="1" thickTop="1" thickBot="1" x14ac:dyDescent="0.25">
      <c r="A18" s="60" t="s">
        <v>38</v>
      </c>
      <c r="B18" s="247">
        <v>748</v>
      </c>
      <c r="C18" s="247">
        <v>844</v>
      </c>
      <c r="D18" s="247">
        <v>84017</v>
      </c>
      <c r="E18" s="247">
        <v>108077</v>
      </c>
      <c r="F18" s="59" t="s">
        <v>39</v>
      </c>
    </row>
    <row r="19" spans="1:6" ht="29.25" customHeight="1" thickTop="1" thickBot="1" x14ac:dyDescent="0.25">
      <c r="A19" s="62" t="s">
        <v>40</v>
      </c>
      <c r="B19" s="249">
        <v>670</v>
      </c>
      <c r="C19" s="249">
        <v>790</v>
      </c>
      <c r="D19" s="249">
        <v>82058</v>
      </c>
      <c r="E19" s="249">
        <v>102409</v>
      </c>
      <c r="F19" s="57" t="s">
        <v>41</v>
      </c>
    </row>
    <row r="20" spans="1:6" ht="29.25" customHeight="1" thickTop="1" x14ac:dyDescent="0.2">
      <c r="A20" s="38" t="s">
        <v>42</v>
      </c>
      <c r="B20" s="151">
        <v>785</v>
      </c>
      <c r="C20" s="151">
        <v>906</v>
      </c>
      <c r="D20" s="151">
        <v>83829</v>
      </c>
      <c r="E20" s="151">
        <v>96918</v>
      </c>
      <c r="F20" s="61" t="s">
        <v>43</v>
      </c>
    </row>
    <row r="21" spans="1:6" ht="29.25" customHeight="1" x14ac:dyDescent="0.2">
      <c r="A21" s="78" t="s">
        <v>7</v>
      </c>
      <c r="B21" s="250">
        <f>SUM(B9:B20)</f>
        <v>9915</v>
      </c>
      <c r="C21" s="250">
        <f>SUM(C9:C20)</f>
        <v>11145</v>
      </c>
      <c r="D21" s="250">
        <f>SUM(D9:D20)</f>
        <v>1046271</v>
      </c>
      <c r="E21" s="250">
        <f>SUM(E9:E20)</f>
        <v>1254587</v>
      </c>
      <c r="F21" s="74" t="s">
        <v>46</v>
      </c>
    </row>
  </sheetData>
  <mergeCells count="4">
    <mergeCell ref="A7:A8"/>
    <mergeCell ref="F7:F8"/>
    <mergeCell ref="B7:C7"/>
    <mergeCell ref="D7:E7"/>
  </mergeCells>
  <phoneticPr fontId="6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R31"/>
  <sheetViews>
    <sheetView showGridLines="0" rightToLeft="1" view="pageBreakPreview" zoomScaleSheetLayoutView="100" workbookViewId="0">
      <selection activeCell="J30" sqref="J30"/>
    </sheetView>
  </sheetViews>
  <sheetFormatPr defaultColWidth="9.140625" defaultRowHeight="12.75" x14ac:dyDescent="0.2"/>
  <cols>
    <col min="1" max="1" width="30.7109375" style="67" customWidth="1"/>
    <col min="2" max="8" width="9.7109375" style="3" customWidth="1"/>
    <col min="9" max="9" width="9.5703125" style="3" customWidth="1"/>
    <col min="10" max="10" width="30.7109375" style="4" customWidth="1"/>
    <col min="11" max="16384" width="9.140625" style="4"/>
  </cols>
  <sheetData>
    <row r="1" spans="1:18" s="69" customFormat="1" ht="12.6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76"/>
      <c r="L1" s="76"/>
      <c r="M1" s="76"/>
      <c r="N1" s="76"/>
      <c r="O1" s="76"/>
    </row>
    <row r="2" spans="1:18" s="33" customFormat="1" ht="20.25" x14ac:dyDescent="0.2">
      <c r="A2" s="364" t="s">
        <v>182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8" s="34" customFormat="1" ht="20.25" x14ac:dyDescent="0.2">
      <c r="A3" s="381">
        <v>2022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8" ht="15.75" x14ac:dyDescent="0.2">
      <c r="A4" s="353" t="s">
        <v>183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8" s="70" customFormat="1" ht="15" customHeight="1" x14ac:dyDescent="0.2">
      <c r="A5" s="353">
        <v>2022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1:18" s="24" customFormat="1" ht="15.75" x14ac:dyDescent="0.2">
      <c r="A6" s="10" t="s">
        <v>358</v>
      </c>
      <c r="J6" s="21" t="s">
        <v>359</v>
      </c>
    </row>
    <row r="7" spans="1:18" s="24" customFormat="1" ht="17.25" customHeight="1" x14ac:dyDescent="0.25">
      <c r="A7" s="376" t="s">
        <v>464</v>
      </c>
      <c r="B7" s="300" t="s">
        <v>226</v>
      </c>
      <c r="C7" s="300" t="s">
        <v>227</v>
      </c>
      <c r="D7" s="382" t="s">
        <v>465</v>
      </c>
      <c r="E7" s="300" t="s">
        <v>228</v>
      </c>
      <c r="F7" s="382" t="s">
        <v>466</v>
      </c>
      <c r="G7" s="382" t="s">
        <v>467</v>
      </c>
      <c r="H7" s="382" t="s">
        <v>468</v>
      </c>
      <c r="I7" s="382" t="s">
        <v>469</v>
      </c>
      <c r="J7" s="378" t="s">
        <v>470</v>
      </c>
    </row>
    <row r="8" spans="1:18" s="96" customFormat="1" ht="25.5" customHeight="1" x14ac:dyDescent="0.2">
      <c r="A8" s="377"/>
      <c r="B8" s="301" t="s">
        <v>260</v>
      </c>
      <c r="C8" s="301" t="s">
        <v>229</v>
      </c>
      <c r="D8" s="383"/>
      <c r="E8" s="301" t="s">
        <v>230</v>
      </c>
      <c r="F8" s="383"/>
      <c r="G8" s="383"/>
      <c r="H8" s="383"/>
      <c r="I8" s="383"/>
      <c r="J8" s="379"/>
      <c r="K8" s="95"/>
      <c r="L8" s="95"/>
      <c r="M8" s="95"/>
      <c r="N8" s="95"/>
      <c r="O8" s="95"/>
      <c r="P8" s="95"/>
      <c r="Q8" s="95"/>
      <c r="R8" s="95"/>
    </row>
    <row r="9" spans="1:18" s="96" customFormat="1" ht="17.25" customHeight="1" thickBot="1" x14ac:dyDescent="0.25">
      <c r="A9" s="287" t="s">
        <v>50</v>
      </c>
      <c r="B9" s="288">
        <v>59082</v>
      </c>
      <c r="C9" s="288">
        <v>703</v>
      </c>
      <c r="D9" s="288">
        <v>560556</v>
      </c>
      <c r="E9" s="288">
        <v>281749</v>
      </c>
      <c r="F9" s="288">
        <v>20139</v>
      </c>
      <c r="G9" s="288">
        <v>0</v>
      </c>
      <c r="H9" s="288">
        <v>17639</v>
      </c>
      <c r="I9" s="288">
        <f>SUM(B9:H9)</f>
        <v>939868</v>
      </c>
      <c r="J9" s="289" t="s">
        <v>51</v>
      </c>
      <c r="K9" s="95"/>
      <c r="L9" s="95"/>
      <c r="M9" s="95"/>
      <c r="N9" s="95"/>
      <c r="O9" s="95"/>
      <c r="P9" s="95"/>
      <c r="Q9" s="95"/>
      <c r="R9" s="95"/>
    </row>
    <row r="10" spans="1:18" s="96" customFormat="1" ht="17.25" customHeight="1" thickBot="1" x14ac:dyDescent="0.25">
      <c r="A10" s="290" t="s">
        <v>451</v>
      </c>
      <c r="B10" s="291">
        <v>107</v>
      </c>
      <c r="C10" s="291">
        <v>14</v>
      </c>
      <c r="D10" s="291">
        <v>203</v>
      </c>
      <c r="E10" s="291">
        <v>16</v>
      </c>
      <c r="F10" s="291">
        <v>114</v>
      </c>
      <c r="G10" s="291">
        <v>0</v>
      </c>
      <c r="H10" s="291">
        <v>40</v>
      </c>
      <c r="I10" s="291">
        <f t="shared" ref="I10:I31" si="0">SUM(B10:H10)</f>
        <v>494</v>
      </c>
      <c r="J10" s="292" t="s">
        <v>49</v>
      </c>
      <c r="K10" s="95"/>
      <c r="L10" s="95"/>
      <c r="M10" s="95"/>
      <c r="N10" s="95"/>
      <c r="O10" s="95"/>
      <c r="P10" s="95"/>
      <c r="Q10" s="95"/>
      <c r="R10" s="95"/>
    </row>
    <row r="11" spans="1:18" s="96" customFormat="1" ht="17.25" customHeight="1" thickBot="1" x14ac:dyDescent="0.25">
      <c r="A11" s="293" t="s">
        <v>452</v>
      </c>
      <c r="B11" s="294">
        <v>145</v>
      </c>
      <c r="C11" s="294">
        <v>4</v>
      </c>
      <c r="D11" s="294">
        <v>882</v>
      </c>
      <c r="E11" s="294">
        <v>38</v>
      </c>
      <c r="F11" s="294">
        <v>25</v>
      </c>
      <c r="G11" s="294">
        <v>0</v>
      </c>
      <c r="H11" s="294">
        <v>39</v>
      </c>
      <c r="I11" s="294">
        <f t="shared" si="0"/>
        <v>1133</v>
      </c>
      <c r="J11" s="295" t="s">
        <v>261</v>
      </c>
      <c r="K11" s="95"/>
      <c r="L11" s="95"/>
      <c r="M11" s="95"/>
      <c r="N11" s="95"/>
      <c r="O11" s="95"/>
      <c r="P11" s="95"/>
      <c r="Q11" s="95"/>
      <c r="R11" s="95"/>
    </row>
    <row r="12" spans="1:18" s="96" customFormat="1" ht="17.25" customHeight="1" thickBot="1" x14ac:dyDescent="0.25">
      <c r="A12" s="290" t="s">
        <v>184</v>
      </c>
      <c r="B12" s="291">
        <v>948</v>
      </c>
      <c r="C12" s="291">
        <v>2</v>
      </c>
      <c r="D12" s="291">
        <v>162</v>
      </c>
      <c r="E12" s="291">
        <v>154</v>
      </c>
      <c r="F12" s="291">
        <v>34</v>
      </c>
      <c r="G12" s="291">
        <v>0</v>
      </c>
      <c r="H12" s="291">
        <v>70</v>
      </c>
      <c r="I12" s="291">
        <f t="shared" si="0"/>
        <v>1370</v>
      </c>
      <c r="J12" s="292" t="s">
        <v>185</v>
      </c>
      <c r="K12" s="95"/>
      <c r="L12" s="95"/>
      <c r="M12" s="95"/>
      <c r="N12" s="95"/>
      <c r="O12" s="95"/>
      <c r="P12" s="95"/>
      <c r="Q12" s="95"/>
      <c r="R12" s="95"/>
    </row>
    <row r="13" spans="1:18" s="96" customFormat="1" ht="17.25" customHeight="1" thickBot="1" x14ac:dyDescent="0.25">
      <c r="A13" s="293" t="s">
        <v>453</v>
      </c>
      <c r="B13" s="294">
        <v>158</v>
      </c>
      <c r="C13" s="294">
        <v>0</v>
      </c>
      <c r="D13" s="294">
        <v>0</v>
      </c>
      <c r="E13" s="294">
        <v>0</v>
      </c>
      <c r="F13" s="294">
        <v>1</v>
      </c>
      <c r="G13" s="294">
        <v>0</v>
      </c>
      <c r="H13" s="294">
        <v>4</v>
      </c>
      <c r="I13" s="294">
        <f t="shared" si="0"/>
        <v>163</v>
      </c>
      <c r="J13" s="295" t="s">
        <v>454</v>
      </c>
      <c r="K13" s="95"/>
      <c r="L13" s="95"/>
      <c r="M13" s="95"/>
      <c r="N13" s="95"/>
      <c r="O13" s="95"/>
      <c r="P13" s="95"/>
      <c r="Q13" s="95"/>
      <c r="R13" s="95"/>
    </row>
    <row r="14" spans="1:18" s="96" customFormat="1" ht="17.25" customHeight="1" thickBot="1" x14ac:dyDescent="0.25">
      <c r="A14" s="290" t="s">
        <v>455</v>
      </c>
      <c r="B14" s="291">
        <v>9899</v>
      </c>
      <c r="C14" s="291">
        <v>53</v>
      </c>
      <c r="D14" s="291">
        <v>11457</v>
      </c>
      <c r="E14" s="291">
        <v>11451</v>
      </c>
      <c r="F14" s="291">
        <v>567</v>
      </c>
      <c r="G14" s="291">
        <v>0</v>
      </c>
      <c r="H14" s="291">
        <v>1352</v>
      </c>
      <c r="I14" s="291">
        <f t="shared" si="0"/>
        <v>34779</v>
      </c>
      <c r="J14" s="292" t="s">
        <v>278</v>
      </c>
      <c r="K14" s="95"/>
      <c r="L14" s="296"/>
      <c r="M14" s="95"/>
      <c r="N14" s="95"/>
      <c r="O14" s="95"/>
      <c r="P14" s="95"/>
      <c r="Q14" s="95"/>
      <c r="R14" s="95"/>
    </row>
    <row r="15" spans="1:18" s="96" customFormat="1" ht="17.25" customHeight="1" thickBot="1" x14ac:dyDescent="0.25">
      <c r="A15" s="293" t="s">
        <v>456</v>
      </c>
      <c r="B15" s="294">
        <v>555</v>
      </c>
      <c r="C15" s="294">
        <v>10</v>
      </c>
      <c r="D15" s="294">
        <v>242</v>
      </c>
      <c r="E15" s="294">
        <v>0</v>
      </c>
      <c r="F15" s="294">
        <v>1064</v>
      </c>
      <c r="G15" s="294">
        <v>0</v>
      </c>
      <c r="H15" s="294">
        <v>26</v>
      </c>
      <c r="I15" s="294">
        <f t="shared" si="0"/>
        <v>1897</v>
      </c>
      <c r="J15" s="295" t="s">
        <v>186</v>
      </c>
      <c r="K15" s="95"/>
      <c r="L15" s="297"/>
      <c r="M15" s="95"/>
      <c r="N15" s="95"/>
      <c r="O15" s="95"/>
      <c r="P15" s="95"/>
      <c r="Q15" s="95"/>
      <c r="R15" s="95"/>
    </row>
    <row r="16" spans="1:18" s="96" customFormat="1" ht="17.25" customHeight="1" thickBot="1" x14ac:dyDescent="0.25">
      <c r="A16" s="290" t="s">
        <v>52</v>
      </c>
      <c r="B16" s="291">
        <v>16774</v>
      </c>
      <c r="C16" s="291">
        <v>237</v>
      </c>
      <c r="D16" s="291">
        <v>186907</v>
      </c>
      <c r="E16" s="291">
        <v>61007</v>
      </c>
      <c r="F16" s="291">
        <v>7384</v>
      </c>
      <c r="G16" s="291">
        <v>0</v>
      </c>
      <c r="H16" s="291">
        <v>32462</v>
      </c>
      <c r="I16" s="291">
        <f t="shared" si="0"/>
        <v>304771</v>
      </c>
      <c r="J16" s="292" t="s">
        <v>53</v>
      </c>
      <c r="K16" s="95"/>
      <c r="L16" s="296"/>
      <c r="M16" s="95"/>
      <c r="N16" s="95"/>
      <c r="O16" s="95"/>
      <c r="P16" s="95"/>
      <c r="Q16" s="95"/>
      <c r="R16" s="95"/>
    </row>
    <row r="17" spans="1:18" s="96" customFormat="1" ht="17.25" customHeight="1" thickBot="1" x14ac:dyDescent="0.25">
      <c r="A17" s="293" t="s">
        <v>457</v>
      </c>
      <c r="B17" s="294"/>
      <c r="C17" s="294">
        <v>0</v>
      </c>
      <c r="D17" s="294">
        <v>49</v>
      </c>
      <c r="E17" s="294">
        <v>156</v>
      </c>
      <c r="F17" s="294">
        <v>141</v>
      </c>
      <c r="G17" s="294">
        <v>0</v>
      </c>
      <c r="H17" s="294">
        <v>35</v>
      </c>
      <c r="I17" s="294">
        <f t="shared" si="0"/>
        <v>381</v>
      </c>
      <c r="J17" s="295" t="s">
        <v>262</v>
      </c>
      <c r="K17" s="95"/>
      <c r="L17" s="297"/>
      <c r="M17" s="95"/>
      <c r="N17" s="95"/>
      <c r="O17" s="95"/>
      <c r="P17" s="95"/>
      <c r="Q17" s="95"/>
      <c r="R17" s="95"/>
    </row>
    <row r="18" spans="1:18" s="96" customFormat="1" ht="17.25" customHeight="1" thickBot="1" x14ac:dyDescent="0.25">
      <c r="A18" s="290" t="s">
        <v>60</v>
      </c>
      <c r="B18" s="291">
        <v>516</v>
      </c>
      <c r="C18" s="291">
        <v>72</v>
      </c>
      <c r="D18" s="291">
        <v>15355</v>
      </c>
      <c r="E18" s="291">
        <v>5459</v>
      </c>
      <c r="F18" s="291">
        <v>520</v>
      </c>
      <c r="G18" s="291">
        <v>0</v>
      </c>
      <c r="H18" s="291">
        <v>838</v>
      </c>
      <c r="I18" s="291">
        <f t="shared" si="0"/>
        <v>22760</v>
      </c>
      <c r="J18" s="292" t="s">
        <v>61</v>
      </c>
      <c r="K18" s="95"/>
      <c r="L18" s="296"/>
      <c r="M18" s="95"/>
      <c r="N18" s="95"/>
      <c r="O18" s="95"/>
      <c r="P18" s="95"/>
      <c r="Q18" s="95"/>
      <c r="R18" s="95"/>
    </row>
    <row r="19" spans="1:18" s="96" customFormat="1" ht="17.25" customHeight="1" thickBot="1" x14ac:dyDescent="0.25">
      <c r="A19" s="293" t="s">
        <v>62</v>
      </c>
      <c r="B19" s="294">
        <v>111</v>
      </c>
      <c r="C19" s="294">
        <v>2</v>
      </c>
      <c r="D19" s="294">
        <v>1590</v>
      </c>
      <c r="E19" s="294">
        <v>9</v>
      </c>
      <c r="F19" s="294">
        <v>40</v>
      </c>
      <c r="G19" s="294">
        <v>0</v>
      </c>
      <c r="H19" s="294">
        <v>576</v>
      </c>
      <c r="I19" s="294">
        <f t="shared" si="0"/>
        <v>2328</v>
      </c>
      <c r="J19" s="295" t="s">
        <v>264</v>
      </c>
      <c r="K19" s="95"/>
      <c r="L19" s="297"/>
      <c r="M19" s="95"/>
      <c r="N19" s="95"/>
      <c r="O19" s="95"/>
      <c r="P19" s="95"/>
      <c r="Q19" s="95"/>
      <c r="R19" s="95"/>
    </row>
    <row r="20" spans="1:18" s="96" customFormat="1" ht="17.25" customHeight="1" thickBot="1" x14ac:dyDescent="0.25">
      <c r="A20" s="290" t="s">
        <v>458</v>
      </c>
      <c r="B20" s="291">
        <v>2</v>
      </c>
      <c r="C20" s="291">
        <v>0</v>
      </c>
      <c r="D20" s="291">
        <v>2</v>
      </c>
      <c r="E20" s="291">
        <v>1</v>
      </c>
      <c r="F20" s="291">
        <v>0</v>
      </c>
      <c r="G20" s="291">
        <v>0</v>
      </c>
      <c r="H20" s="291">
        <v>0</v>
      </c>
      <c r="I20" s="291">
        <f t="shared" si="0"/>
        <v>5</v>
      </c>
      <c r="J20" s="292" t="s">
        <v>263</v>
      </c>
      <c r="K20" s="95"/>
      <c r="L20" s="296"/>
      <c r="M20" s="95"/>
      <c r="N20" s="95"/>
      <c r="O20" s="95"/>
      <c r="P20" s="95"/>
      <c r="Q20" s="95"/>
      <c r="R20" s="95"/>
    </row>
    <row r="21" spans="1:18" s="96" customFormat="1" ht="17.25" customHeight="1" thickBot="1" x14ac:dyDescent="0.25">
      <c r="A21" s="293" t="s">
        <v>187</v>
      </c>
      <c r="B21" s="294">
        <v>1486</v>
      </c>
      <c r="C21" s="294">
        <v>168</v>
      </c>
      <c r="D21" s="294">
        <v>0</v>
      </c>
      <c r="E21" s="294">
        <v>1310</v>
      </c>
      <c r="F21" s="294">
        <v>514</v>
      </c>
      <c r="G21" s="294">
        <v>18860</v>
      </c>
      <c r="H21" s="294">
        <v>1294</v>
      </c>
      <c r="I21" s="294">
        <f t="shared" si="0"/>
        <v>23632</v>
      </c>
      <c r="J21" s="295" t="s">
        <v>188</v>
      </c>
      <c r="K21" s="95"/>
      <c r="L21" s="297"/>
      <c r="M21" s="95"/>
      <c r="N21" s="95"/>
      <c r="O21" s="95"/>
      <c r="P21" s="95"/>
      <c r="Q21" s="95"/>
      <c r="R21" s="95"/>
    </row>
    <row r="22" spans="1:18" s="96" customFormat="1" ht="17.25" customHeight="1" thickBot="1" x14ac:dyDescent="0.25">
      <c r="A22" s="290" t="s">
        <v>189</v>
      </c>
      <c r="B22" s="291">
        <v>0</v>
      </c>
      <c r="C22" s="291">
        <v>0</v>
      </c>
      <c r="D22" s="291">
        <v>0</v>
      </c>
      <c r="E22" s="291">
        <v>0</v>
      </c>
      <c r="F22" s="291">
        <v>7</v>
      </c>
      <c r="G22" s="291">
        <v>0</v>
      </c>
      <c r="H22" s="291">
        <v>0</v>
      </c>
      <c r="I22" s="291">
        <f t="shared" si="0"/>
        <v>7</v>
      </c>
      <c r="J22" s="292" t="s">
        <v>370</v>
      </c>
      <c r="K22" s="95"/>
      <c r="L22" s="296"/>
      <c r="M22" s="95"/>
      <c r="N22" s="95"/>
      <c r="O22" s="95"/>
      <c r="P22" s="95"/>
      <c r="Q22" s="95"/>
      <c r="R22" s="95"/>
    </row>
    <row r="23" spans="1:18" s="96" customFormat="1" ht="17.25" customHeight="1" thickBot="1" x14ac:dyDescent="0.25">
      <c r="A23" s="293" t="s">
        <v>190</v>
      </c>
      <c r="B23" s="294">
        <v>0</v>
      </c>
      <c r="C23" s="294">
        <v>0</v>
      </c>
      <c r="D23" s="294">
        <v>0</v>
      </c>
      <c r="E23" s="294">
        <v>0</v>
      </c>
      <c r="F23" s="294">
        <v>1</v>
      </c>
      <c r="G23" s="294">
        <v>0</v>
      </c>
      <c r="H23" s="294">
        <v>0</v>
      </c>
      <c r="I23" s="294">
        <f t="shared" si="0"/>
        <v>1</v>
      </c>
      <c r="J23" s="295" t="s">
        <v>371</v>
      </c>
      <c r="K23" s="95"/>
      <c r="L23" s="297"/>
      <c r="M23" s="95"/>
      <c r="N23" s="95"/>
      <c r="O23" s="95"/>
      <c r="P23" s="95"/>
      <c r="Q23" s="95"/>
      <c r="R23" s="95"/>
    </row>
    <row r="24" spans="1:18" s="96" customFormat="1" ht="17.25" customHeight="1" thickBot="1" x14ac:dyDescent="0.25">
      <c r="A24" s="290" t="s">
        <v>191</v>
      </c>
      <c r="B24" s="291">
        <v>0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1</v>
      </c>
      <c r="I24" s="291">
        <f t="shared" si="0"/>
        <v>1</v>
      </c>
      <c r="J24" s="292" t="s">
        <v>372</v>
      </c>
      <c r="K24" s="95"/>
      <c r="L24" s="296"/>
      <c r="M24" s="95"/>
      <c r="N24" s="95"/>
      <c r="O24" s="95"/>
      <c r="P24" s="95"/>
      <c r="Q24" s="95"/>
      <c r="R24" s="95"/>
    </row>
    <row r="25" spans="1:18" s="96" customFormat="1" ht="17.25" customHeight="1" thickBot="1" x14ac:dyDescent="0.25">
      <c r="A25" s="293" t="s">
        <v>459</v>
      </c>
      <c r="B25" s="294">
        <v>108</v>
      </c>
      <c r="C25" s="294">
        <v>2</v>
      </c>
      <c r="D25" s="294">
        <v>886</v>
      </c>
      <c r="E25" s="294">
        <v>1</v>
      </c>
      <c r="F25" s="294">
        <v>44</v>
      </c>
      <c r="G25" s="294">
        <v>0</v>
      </c>
      <c r="H25" s="294">
        <v>41</v>
      </c>
      <c r="I25" s="294">
        <v>1082</v>
      </c>
      <c r="J25" s="295" t="s">
        <v>460</v>
      </c>
      <c r="K25" s="95"/>
      <c r="L25" s="297"/>
      <c r="M25" s="95"/>
      <c r="N25" s="95"/>
      <c r="O25" s="95"/>
      <c r="P25" s="95"/>
      <c r="Q25" s="95"/>
      <c r="R25" s="95"/>
    </row>
    <row r="26" spans="1:18" s="96" customFormat="1" ht="17.25" customHeight="1" thickBot="1" x14ac:dyDescent="0.25">
      <c r="A26" s="290" t="s">
        <v>192</v>
      </c>
      <c r="B26" s="291">
        <v>0</v>
      </c>
      <c r="C26" s="291">
        <v>0</v>
      </c>
      <c r="D26" s="291">
        <v>101</v>
      </c>
      <c r="E26" s="291">
        <v>0</v>
      </c>
      <c r="F26" s="291">
        <v>0</v>
      </c>
      <c r="G26" s="291">
        <v>0</v>
      </c>
      <c r="H26" s="291">
        <v>0</v>
      </c>
      <c r="I26" s="291">
        <v>101</v>
      </c>
      <c r="J26" s="292" t="s">
        <v>279</v>
      </c>
      <c r="K26" s="95"/>
      <c r="L26" s="296"/>
      <c r="M26" s="95"/>
      <c r="N26" s="95"/>
      <c r="O26" s="95"/>
      <c r="P26" s="95"/>
      <c r="Q26" s="95"/>
      <c r="R26" s="95"/>
    </row>
    <row r="27" spans="1:18" s="96" customFormat="1" ht="17.25" customHeight="1" thickBot="1" x14ac:dyDescent="0.25">
      <c r="A27" s="293" t="s">
        <v>461</v>
      </c>
      <c r="B27" s="294">
        <v>32</v>
      </c>
      <c r="C27" s="294">
        <v>5</v>
      </c>
      <c r="D27" s="294">
        <v>332</v>
      </c>
      <c r="E27" s="294">
        <v>0</v>
      </c>
      <c r="F27" s="294">
        <v>32</v>
      </c>
      <c r="G27" s="294">
        <v>0</v>
      </c>
      <c r="H27" s="294">
        <v>34</v>
      </c>
      <c r="I27" s="294">
        <v>435</v>
      </c>
      <c r="J27" s="295" t="s">
        <v>373</v>
      </c>
      <c r="K27" s="95"/>
      <c r="L27" s="297"/>
      <c r="M27" s="95"/>
      <c r="N27" s="95"/>
      <c r="O27" s="95"/>
      <c r="P27" s="95"/>
      <c r="Q27" s="95"/>
      <c r="R27" s="95"/>
    </row>
    <row r="28" spans="1:18" s="96" customFormat="1" ht="17.25" customHeight="1" thickBot="1" x14ac:dyDescent="0.25">
      <c r="A28" s="290" t="s">
        <v>462</v>
      </c>
      <c r="B28" s="291">
        <v>3</v>
      </c>
      <c r="C28" s="291">
        <v>0</v>
      </c>
      <c r="D28" s="291">
        <v>2</v>
      </c>
      <c r="E28" s="291">
        <v>0</v>
      </c>
      <c r="F28" s="291">
        <v>0</v>
      </c>
      <c r="G28" s="291">
        <v>0</v>
      </c>
      <c r="H28" s="291">
        <v>3</v>
      </c>
      <c r="I28" s="291">
        <v>8</v>
      </c>
      <c r="J28" s="292" t="s">
        <v>374</v>
      </c>
      <c r="K28" s="95"/>
      <c r="L28" s="296"/>
      <c r="M28" s="95"/>
      <c r="N28" s="95"/>
      <c r="O28" s="95"/>
      <c r="P28" s="95"/>
      <c r="Q28" s="95"/>
      <c r="R28" s="95"/>
    </row>
    <row r="29" spans="1:18" s="96" customFormat="1" ht="17.25" customHeight="1" thickBot="1" x14ac:dyDescent="0.25">
      <c r="A29" s="293" t="s">
        <v>463</v>
      </c>
      <c r="B29" s="294">
        <v>2068</v>
      </c>
      <c r="C29" s="294">
        <v>27</v>
      </c>
      <c r="D29" s="294">
        <v>26216</v>
      </c>
      <c r="E29" s="294">
        <v>6392</v>
      </c>
      <c r="F29" s="294">
        <v>220</v>
      </c>
      <c r="G29" s="294">
        <v>0</v>
      </c>
      <c r="H29" s="294">
        <v>8305</v>
      </c>
      <c r="I29" s="294">
        <v>43228</v>
      </c>
      <c r="J29" s="295" t="s">
        <v>262</v>
      </c>
      <c r="K29" s="95"/>
      <c r="L29" s="297"/>
      <c r="M29" s="95"/>
      <c r="N29" s="95"/>
      <c r="O29" s="95"/>
      <c r="P29" s="95"/>
      <c r="Q29" s="95"/>
      <c r="R29" s="95"/>
    </row>
    <row r="30" spans="1:18" s="96" customFormat="1" ht="17.25" customHeight="1" x14ac:dyDescent="0.2">
      <c r="A30" s="298" t="s">
        <v>474</v>
      </c>
      <c r="B30" s="299">
        <v>2828</v>
      </c>
      <c r="C30" s="299">
        <v>33</v>
      </c>
      <c r="D30" s="299">
        <v>0</v>
      </c>
      <c r="E30" s="299">
        <v>0</v>
      </c>
      <c r="F30" s="299">
        <v>1858</v>
      </c>
      <c r="G30" s="299">
        <v>0</v>
      </c>
      <c r="H30" s="299">
        <v>203</v>
      </c>
      <c r="I30" s="299"/>
      <c r="J30" s="322" t="s">
        <v>235</v>
      </c>
      <c r="K30" s="95"/>
      <c r="L30" s="296"/>
      <c r="M30" s="95"/>
      <c r="N30" s="95"/>
      <c r="O30" s="95"/>
      <c r="P30" s="95"/>
      <c r="Q30" s="95"/>
      <c r="R30" s="95"/>
    </row>
    <row r="31" spans="1:18" s="96" customFormat="1" ht="17.25" customHeight="1" thickBot="1" x14ac:dyDescent="0.25">
      <c r="A31" s="323" t="s">
        <v>193</v>
      </c>
      <c r="B31" s="324">
        <f>SUM(B9:B30)</f>
        <v>94822</v>
      </c>
      <c r="C31" s="324">
        <f t="shared" ref="C31:H31" si="1">SUM(C9:C30)</f>
        <v>1332</v>
      </c>
      <c r="D31" s="324">
        <f t="shared" si="1"/>
        <v>804942</v>
      </c>
      <c r="E31" s="324">
        <f t="shared" si="1"/>
        <v>367743</v>
      </c>
      <c r="F31" s="324">
        <f t="shared" si="1"/>
        <v>32705</v>
      </c>
      <c r="G31" s="324">
        <f t="shared" si="1"/>
        <v>18860</v>
      </c>
      <c r="H31" s="324">
        <f t="shared" si="1"/>
        <v>62962</v>
      </c>
      <c r="I31" s="324">
        <f t="shared" si="0"/>
        <v>1383366</v>
      </c>
      <c r="J31" s="325" t="s">
        <v>46</v>
      </c>
      <c r="K31" s="95"/>
      <c r="L31" s="297"/>
      <c r="M31" s="95"/>
      <c r="N31" s="95"/>
      <c r="O31" s="95"/>
      <c r="P31" s="95"/>
      <c r="Q31" s="95"/>
      <c r="R31" s="95"/>
    </row>
  </sheetData>
  <mergeCells count="12">
    <mergeCell ref="A7:A8"/>
    <mergeCell ref="J7:J8"/>
    <mergeCell ref="A1:J1"/>
    <mergeCell ref="A2:J2"/>
    <mergeCell ref="A3:J3"/>
    <mergeCell ref="A4:J4"/>
    <mergeCell ref="A5:J5"/>
    <mergeCell ref="D7:D8"/>
    <mergeCell ref="F7:F8"/>
    <mergeCell ref="G7:G8"/>
    <mergeCell ref="H7:H8"/>
    <mergeCell ref="I7:I8"/>
  </mergeCells>
  <printOptions horizontalCentered="1" verticalCentered="1"/>
  <pageMargins left="0" right="0" top="0" bottom="0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BC35"/>
  <sheetViews>
    <sheetView showGridLines="0" rightToLeft="1" view="pageBreakPreview" zoomScale="106" zoomScaleSheetLayoutView="106" workbookViewId="0">
      <selection activeCell="D29" sqref="D29"/>
    </sheetView>
  </sheetViews>
  <sheetFormatPr defaultColWidth="9.140625" defaultRowHeight="12.75" x14ac:dyDescent="0.2"/>
  <cols>
    <col min="1" max="1" width="23.42578125" style="67" customWidth="1"/>
    <col min="2" max="7" width="8.7109375" style="4" customWidth="1"/>
    <col min="8" max="8" width="23.85546875" style="4" customWidth="1"/>
    <col min="9" max="9" width="3.28515625" style="75" customWidth="1"/>
    <col min="10" max="10" width="9.140625" style="4"/>
    <col min="11" max="11" width="18.85546875" style="4" bestFit="1" customWidth="1"/>
    <col min="12" max="16384" width="9.140625" style="4"/>
  </cols>
  <sheetData>
    <row r="1" spans="1:55" s="33" customFormat="1" ht="61.9" customHeight="1" x14ac:dyDescent="0.3">
      <c r="A1" s="384" t="s">
        <v>47</v>
      </c>
      <c r="B1" s="384"/>
      <c r="C1" s="384"/>
      <c r="D1" s="384"/>
      <c r="E1" s="384"/>
      <c r="F1" s="384"/>
      <c r="G1" s="384"/>
      <c r="H1" s="384"/>
      <c r="I1" s="35"/>
    </row>
    <row r="2" spans="1:55" s="34" customFormat="1" ht="17.45" customHeight="1" x14ac:dyDescent="0.2">
      <c r="A2" s="32" t="s">
        <v>472</v>
      </c>
      <c r="B2" s="39"/>
      <c r="C2" s="39"/>
      <c r="D2" s="39"/>
      <c r="E2" s="39"/>
      <c r="F2" s="39"/>
      <c r="G2" s="39"/>
      <c r="H2" s="39"/>
      <c r="I2" s="39"/>
    </row>
    <row r="3" spans="1:55" ht="20.25" customHeight="1" x14ac:dyDescent="0.2">
      <c r="A3" s="353" t="s">
        <v>131</v>
      </c>
      <c r="B3" s="353"/>
      <c r="C3" s="353"/>
      <c r="D3" s="353"/>
      <c r="E3" s="353"/>
      <c r="F3" s="353"/>
      <c r="G3" s="353"/>
      <c r="H3" s="353"/>
      <c r="I3" s="23"/>
    </row>
    <row r="4" spans="1:55" s="70" customFormat="1" ht="15.75" x14ac:dyDescent="0.2">
      <c r="A4" s="20" t="s">
        <v>475</v>
      </c>
      <c r="B4" s="25"/>
      <c r="C4" s="25"/>
      <c r="D4" s="25"/>
      <c r="E4" s="25"/>
      <c r="F4" s="25"/>
      <c r="G4" s="25"/>
      <c r="H4" s="25"/>
      <c r="I4" s="25"/>
    </row>
    <row r="5" spans="1:55" s="24" customFormat="1" ht="18.600000000000001" customHeight="1" x14ac:dyDescent="0.2">
      <c r="A5" s="10" t="s">
        <v>387</v>
      </c>
      <c r="H5" s="21" t="s">
        <v>292</v>
      </c>
    </row>
    <row r="6" spans="1:55" s="99" customFormat="1" ht="47.25" customHeight="1" x14ac:dyDescent="0.2">
      <c r="A6" s="43" t="s">
        <v>415</v>
      </c>
      <c r="B6" s="71">
        <v>2017</v>
      </c>
      <c r="C6" s="71">
        <v>2018</v>
      </c>
      <c r="D6" s="71">
        <v>2019</v>
      </c>
      <c r="E6" s="71">
        <v>2020</v>
      </c>
      <c r="F6" s="71">
        <v>2021</v>
      </c>
      <c r="G6" s="71">
        <v>2022</v>
      </c>
      <c r="H6" s="44" t="s">
        <v>416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37" customFormat="1" ht="19.899999999999999" customHeight="1" thickBot="1" x14ac:dyDescent="0.25">
      <c r="A7" s="63" t="s">
        <v>48</v>
      </c>
      <c r="B7" s="154">
        <v>46</v>
      </c>
      <c r="C7" s="154">
        <v>369</v>
      </c>
      <c r="D7" s="154">
        <v>176</v>
      </c>
      <c r="E7" s="154">
        <v>125</v>
      </c>
      <c r="F7" s="189">
        <v>91</v>
      </c>
      <c r="G7" s="189">
        <v>107</v>
      </c>
      <c r="H7" s="58" t="s">
        <v>49</v>
      </c>
    </row>
    <row r="8" spans="1:55" ht="19.899999999999999" customHeight="1" thickTop="1" thickBot="1" x14ac:dyDescent="0.25">
      <c r="A8" s="65" t="s">
        <v>50</v>
      </c>
      <c r="B8" s="247">
        <v>43868</v>
      </c>
      <c r="C8" s="247">
        <v>43659</v>
      </c>
      <c r="D8" s="247">
        <v>45979</v>
      </c>
      <c r="E8" s="247">
        <v>36921</v>
      </c>
      <c r="F8" s="190">
        <v>45199</v>
      </c>
      <c r="G8" s="190">
        <v>59082</v>
      </c>
      <c r="H8" s="59" t="s">
        <v>51</v>
      </c>
      <c r="I8" s="4"/>
    </row>
    <row r="9" spans="1:55" ht="19.899999999999999" customHeight="1" thickTop="1" thickBot="1" x14ac:dyDescent="0.25">
      <c r="A9" s="62" t="s">
        <v>52</v>
      </c>
      <c r="B9" s="249">
        <v>18713</v>
      </c>
      <c r="C9" s="249">
        <v>14150</v>
      </c>
      <c r="D9" s="249">
        <v>13167</v>
      </c>
      <c r="E9" s="249">
        <v>12903</v>
      </c>
      <c r="F9" s="191">
        <v>15902</v>
      </c>
      <c r="G9" s="191">
        <v>16774</v>
      </c>
      <c r="H9" s="57" t="s">
        <v>53</v>
      </c>
      <c r="I9" s="4"/>
    </row>
    <row r="10" spans="1:55" ht="19.899999999999999" customHeight="1" thickTop="1" thickBot="1" x14ac:dyDescent="0.25">
      <c r="A10" s="60" t="s">
        <v>54</v>
      </c>
      <c r="B10" s="247">
        <v>3469</v>
      </c>
      <c r="C10" s="247">
        <v>2429</v>
      </c>
      <c r="D10" s="247">
        <v>1635</v>
      </c>
      <c r="E10" s="247">
        <v>1997</v>
      </c>
      <c r="F10" s="190">
        <v>2698</v>
      </c>
      <c r="G10" s="190">
        <v>2068</v>
      </c>
      <c r="H10" s="59" t="s">
        <v>55</v>
      </c>
      <c r="I10" s="4"/>
    </row>
    <row r="11" spans="1:55" s="237" customFormat="1" ht="19.899999999999999" customHeight="1" thickTop="1" thickBot="1" x14ac:dyDescent="0.25">
      <c r="A11" s="62" t="s">
        <v>56</v>
      </c>
      <c r="B11" s="249">
        <v>876</v>
      </c>
      <c r="C11" s="249">
        <v>571</v>
      </c>
      <c r="D11" s="249">
        <v>385</v>
      </c>
      <c r="E11" s="249">
        <v>239</v>
      </c>
      <c r="F11" s="191">
        <v>30</v>
      </c>
      <c r="G11" s="191">
        <v>555</v>
      </c>
      <c r="H11" s="57" t="s">
        <v>57</v>
      </c>
    </row>
    <row r="12" spans="1:55" ht="19.899999999999999" customHeight="1" thickTop="1" thickBot="1" x14ac:dyDescent="0.25">
      <c r="A12" s="60" t="s">
        <v>58</v>
      </c>
      <c r="B12" s="247">
        <v>2404</v>
      </c>
      <c r="C12" s="247">
        <v>2881</v>
      </c>
      <c r="D12" s="247">
        <v>3205</v>
      </c>
      <c r="E12" s="247">
        <v>3657</v>
      </c>
      <c r="F12" s="190">
        <v>4832</v>
      </c>
      <c r="G12" s="190">
        <v>10060</v>
      </c>
      <c r="H12" s="59" t="s">
        <v>59</v>
      </c>
      <c r="I12" s="4"/>
    </row>
    <row r="13" spans="1:55" ht="19.899999999999999" customHeight="1" thickTop="1" thickBot="1" x14ac:dyDescent="0.25">
      <c r="A13" s="62" t="s">
        <v>60</v>
      </c>
      <c r="B13" s="249">
        <v>1679</v>
      </c>
      <c r="C13" s="249">
        <v>919</v>
      </c>
      <c r="D13" s="249">
        <v>515</v>
      </c>
      <c r="E13" s="249">
        <v>331</v>
      </c>
      <c r="F13" s="191">
        <v>351</v>
      </c>
      <c r="G13" s="191">
        <v>516</v>
      </c>
      <c r="H13" s="57" t="s">
        <v>61</v>
      </c>
      <c r="I13" s="4"/>
    </row>
    <row r="14" spans="1:55" s="237" customFormat="1" ht="19.899999999999999" customHeight="1" thickTop="1" thickBot="1" x14ac:dyDescent="0.25">
      <c r="A14" s="60" t="s">
        <v>62</v>
      </c>
      <c r="B14" s="247">
        <v>7</v>
      </c>
      <c r="C14" s="247">
        <v>7</v>
      </c>
      <c r="D14" s="247">
        <v>24</v>
      </c>
      <c r="E14" s="151">
        <v>28</v>
      </c>
      <c r="F14" s="321" t="s">
        <v>471</v>
      </c>
      <c r="G14" s="321">
        <v>111</v>
      </c>
      <c r="H14" s="59" t="s">
        <v>264</v>
      </c>
      <c r="K14" s="159"/>
    </row>
    <row r="15" spans="1:55" s="237" customFormat="1" ht="19.899999999999999" customHeight="1" thickTop="1" x14ac:dyDescent="0.2">
      <c r="A15" s="331" t="s">
        <v>256</v>
      </c>
      <c r="B15" s="332">
        <v>435</v>
      </c>
      <c r="C15" s="332">
        <v>97</v>
      </c>
      <c r="D15" s="332">
        <v>594</v>
      </c>
      <c r="E15" s="333">
        <v>1431</v>
      </c>
      <c r="F15" s="334">
        <v>1738</v>
      </c>
      <c r="G15" s="334">
        <v>5549</v>
      </c>
      <c r="H15" s="335" t="s">
        <v>235</v>
      </c>
    </row>
    <row r="16" spans="1:55" ht="35.1" customHeight="1" x14ac:dyDescent="0.2">
      <c r="A16" s="97" t="s">
        <v>7</v>
      </c>
      <c r="B16" s="254">
        <f>SUM(B7:B15)</f>
        <v>71497</v>
      </c>
      <c r="C16" s="254">
        <f>SUM(C7:C15)</f>
        <v>65082</v>
      </c>
      <c r="D16" s="254">
        <f>SUM(D7:D15)</f>
        <v>65680</v>
      </c>
      <c r="E16" s="254">
        <v>114651</v>
      </c>
      <c r="F16" s="254">
        <f>SUM(F7:F15)</f>
        <v>70841</v>
      </c>
      <c r="G16" s="254">
        <f>SUM(G7:G15)</f>
        <v>94822</v>
      </c>
      <c r="H16" s="98" t="s">
        <v>8</v>
      </c>
      <c r="I16" s="4"/>
    </row>
    <row r="17" spans="1:55" ht="20.100000000000001" customHeight="1" x14ac:dyDescent="0.2">
      <c r="D17" s="158"/>
      <c r="E17" s="158"/>
      <c r="F17" s="156"/>
      <c r="G17" s="156"/>
    </row>
    <row r="18" spans="1:55" s="33" customFormat="1" ht="18" customHeight="1" x14ac:dyDescent="0.2">
      <c r="A18" s="42" t="s">
        <v>63</v>
      </c>
      <c r="B18" s="35"/>
      <c r="C18" s="35"/>
      <c r="D18" s="35"/>
      <c r="E18" s="35"/>
      <c r="F18" s="35"/>
      <c r="G18" s="35"/>
      <c r="H18" s="35"/>
      <c r="I18" s="35"/>
    </row>
    <row r="19" spans="1:55" s="34" customFormat="1" ht="18" customHeight="1" x14ac:dyDescent="0.2">
      <c r="A19" s="32" t="s">
        <v>472</v>
      </c>
      <c r="B19" s="39"/>
      <c r="C19" s="39"/>
      <c r="D19" s="39"/>
      <c r="E19" s="39"/>
      <c r="F19" s="39"/>
      <c r="G19" s="39"/>
      <c r="H19" s="39"/>
      <c r="I19" s="39"/>
    </row>
    <row r="20" spans="1:55" ht="15.75" x14ac:dyDescent="0.2">
      <c r="A20" s="20" t="s">
        <v>64</v>
      </c>
      <c r="B20" s="23"/>
      <c r="C20" s="23"/>
      <c r="D20" s="23"/>
      <c r="E20" s="23"/>
      <c r="F20" s="23"/>
      <c r="G20" s="23"/>
      <c r="H20" s="23"/>
      <c r="I20" s="23"/>
    </row>
    <row r="21" spans="1:55" s="70" customFormat="1" ht="15.75" x14ac:dyDescent="0.2">
      <c r="A21" s="20" t="s">
        <v>472</v>
      </c>
      <c r="B21" s="25"/>
      <c r="C21" s="25"/>
      <c r="D21" s="25"/>
      <c r="E21" s="25"/>
      <c r="F21" s="25"/>
      <c r="G21" s="25"/>
      <c r="H21" s="25"/>
      <c r="I21" s="25"/>
    </row>
    <row r="22" spans="1:55" s="24" customFormat="1" ht="15" customHeight="1" x14ac:dyDescent="0.2">
      <c r="A22" s="10" t="s">
        <v>388</v>
      </c>
      <c r="H22" s="21" t="s">
        <v>360</v>
      </c>
    </row>
    <row r="23" spans="1:55" s="99" customFormat="1" ht="47.25" customHeight="1" x14ac:dyDescent="0.2">
      <c r="A23" s="43" t="s">
        <v>417</v>
      </c>
      <c r="B23" s="71">
        <v>2017</v>
      </c>
      <c r="C23" s="71">
        <v>2018</v>
      </c>
      <c r="D23" s="71">
        <v>2019</v>
      </c>
      <c r="E23" s="71">
        <v>2020</v>
      </c>
      <c r="F23" s="71">
        <v>2021</v>
      </c>
      <c r="G23" s="71">
        <v>2022</v>
      </c>
      <c r="H23" s="44" t="s">
        <v>418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ht="19.899999999999999" customHeight="1" thickBot="1" x14ac:dyDescent="0.25">
      <c r="A24" s="63" t="s">
        <v>48</v>
      </c>
      <c r="B24" s="154">
        <v>3531</v>
      </c>
      <c r="C24" s="154">
        <v>13608</v>
      </c>
      <c r="D24" s="154">
        <v>13503</v>
      </c>
      <c r="E24" s="154">
        <v>13985</v>
      </c>
      <c r="F24" s="189">
        <v>14618</v>
      </c>
      <c r="G24" s="189">
        <v>14992</v>
      </c>
      <c r="H24" s="58" t="s">
        <v>49</v>
      </c>
      <c r="I24" s="4"/>
    </row>
    <row r="25" spans="1:55" ht="19.899999999999999" customHeight="1" thickTop="1" thickBot="1" x14ac:dyDescent="0.25">
      <c r="A25" s="60" t="s">
        <v>50</v>
      </c>
      <c r="B25" s="247">
        <v>955328</v>
      </c>
      <c r="C25" s="247">
        <v>998987</v>
      </c>
      <c r="D25" s="247">
        <v>998987</v>
      </c>
      <c r="E25" s="247">
        <v>1083377</v>
      </c>
      <c r="F25" s="190">
        <v>1129594</v>
      </c>
      <c r="G25" s="190">
        <v>1189390</v>
      </c>
      <c r="H25" s="59" t="s">
        <v>51</v>
      </c>
      <c r="I25" s="4"/>
    </row>
    <row r="26" spans="1:55" ht="19.899999999999999" customHeight="1" thickTop="1" thickBot="1" x14ac:dyDescent="0.25">
      <c r="A26" s="62" t="s">
        <v>52</v>
      </c>
      <c r="B26" s="249">
        <v>401028</v>
      </c>
      <c r="C26" s="249">
        <v>415178</v>
      </c>
      <c r="D26" s="249">
        <v>428668</v>
      </c>
      <c r="E26" s="249">
        <v>441651</v>
      </c>
      <c r="F26" s="191">
        <v>457845</v>
      </c>
      <c r="G26" s="191">
        <v>474868</v>
      </c>
      <c r="H26" s="57" t="s">
        <v>53</v>
      </c>
      <c r="I26" s="4"/>
    </row>
    <row r="27" spans="1:55" s="237" customFormat="1" ht="27" thickTop="1" thickBot="1" x14ac:dyDescent="0.25">
      <c r="A27" s="60" t="s">
        <v>407</v>
      </c>
      <c r="B27" s="247">
        <v>26699</v>
      </c>
      <c r="C27" s="247">
        <v>67555</v>
      </c>
      <c r="D27" s="247">
        <v>69254</v>
      </c>
      <c r="E27" s="247">
        <v>71259</v>
      </c>
      <c r="F27" s="190">
        <v>74008</v>
      </c>
      <c r="G27" s="190">
        <v>37721</v>
      </c>
      <c r="H27" s="59" t="s">
        <v>408</v>
      </c>
    </row>
    <row r="28" spans="1:55" ht="19.899999999999999" customHeight="1" thickTop="1" thickBot="1" x14ac:dyDescent="0.25">
      <c r="A28" s="62" t="s">
        <v>406</v>
      </c>
      <c r="B28" s="249">
        <v>13143</v>
      </c>
      <c r="C28" s="249">
        <v>13714</v>
      </c>
      <c r="D28" s="249">
        <v>14122</v>
      </c>
      <c r="E28" s="249">
        <v>14320</v>
      </c>
      <c r="F28" s="191">
        <v>14351</v>
      </c>
      <c r="G28" s="191">
        <v>14351</v>
      </c>
      <c r="H28" s="57" t="s">
        <v>409</v>
      </c>
      <c r="I28" s="4"/>
    </row>
    <row r="29" spans="1:55" s="237" customFormat="1" ht="19.899999999999999" customHeight="1" thickTop="1" thickBot="1" x14ac:dyDescent="0.25">
      <c r="A29" s="60" t="s">
        <v>58</v>
      </c>
      <c r="B29" s="247">
        <v>19742</v>
      </c>
      <c r="C29" s="247">
        <v>22972</v>
      </c>
      <c r="D29" s="247">
        <v>26233</v>
      </c>
      <c r="E29" s="247">
        <v>29938</v>
      </c>
      <c r="F29" s="190">
        <v>34844</v>
      </c>
      <c r="G29" s="190">
        <v>44777</v>
      </c>
      <c r="H29" s="59" t="s">
        <v>59</v>
      </c>
    </row>
    <row r="30" spans="1:55" ht="19.899999999999999" customHeight="1" thickTop="1" thickBot="1" x14ac:dyDescent="0.25">
      <c r="A30" s="62" t="s">
        <v>60</v>
      </c>
      <c r="B30" s="249">
        <v>44737</v>
      </c>
      <c r="C30" s="249">
        <v>45656</v>
      </c>
      <c r="D30" s="249">
        <v>46217</v>
      </c>
      <c r="E30" s="249">
        <v>46580</v>
      </c>
      <c r="F30" s="191">
        <v>46989</v>
      </c>
      <c r="G30" s="191">
        <v>47577</v>
      </c>
      <c r="H30" s="57" t="s">
        <v>61</v>
      </c>
      <c r="I30" s="4"/>
    </row>
    <row r="31" spans="1:55" ht="19.899999999999999" customHeight="1" thickTop="1" thickBot="1" x14ac:dyDescent="0.25">
      <c r="A31" s="38" t="s">
        <v>62</v>
      </c>
      <c r="B31" s="247">
        <v>2821</v>
      </c>
      <c r="C31" s="247">
        <v>2828</v>
      </c>
      <c r="D31" s="247">
        <v>2900</v>
      </c>
      <c r="E31" s="151">
        <v>2912</v>
      </c>
      <c r="F31" s="321">
        <v>2914</v>
      </c>
      <c r="G31" s="321">
        <v>3027</v>
      </c>
      <c r="H31" s="61" t="s">
        <v>264</v>
      </c>
      <c r="I31" s="4"/>
    </row>
    <row r="32" spans="1:55" s="237" customFormat="1" ht="19.899999999999999" customHeight="1" thickTop="1" x14ac:dyDescent="0.2">
      <c r="A32" s="336" t="s">
        <v>256</v>
      </c>
      <c r="B32" s="332">
        <v>55704</v>
      </c>
      <c r="C32" s="332">
        <v>7317</v>
      </c>
      <c r="D32" s="332">
        <v>55816</v>
      </c>
      <c r="E32" s="333">
        <v>27262</v>
      </c>
      <c r="F32" s="334">
        <v>3218</v>
      </c>
      <c r="G32" s="334">
        <v>6070</v>
      </c>
      <c r="H32" s="337" t="s">
        <v>235</v>
      </c>
    </row>
    <row r="33" spans="1:9" ht="35.1" customHeight="1" x14ac:dyDescent="0.2">
      <c r="A33" s="78" t="s">
        <v>7</v>
      </c>
      <c r="B33" s="253">
        <f t="shared" ref="B33:G33" si="0">SUM(B24:B32)</f>
        <v>1522733</v>
      </c>
      <c r="C33" s="253">
        <f t="shared" si="0"/>
        <v>1587815</v>
      </c>
      <c r="D33" s="253">
        <f t="shared" si="0"/>
        <v>1655700</v>
      </c>
      <c r="E33" s="253">
        <f t="shared" si="0"/>
        <v>1731284</v>
      </c>
      <c r="F33" s="253">
        <f t="shared" si="0"/>
        <v>1778381</v>
      </c>
      <c r="G33" s="253">
        <f t="shared" si="0"/>
        <v>1832773</v>
      </c>
      <c r="H33" s="74" t="s">
        <v>8</v>
      </c>
      <c r="I33" s="4"/>
    </row>
    <row r="35" spans="1:9" x14ac:dyDescent="0.2">
      <c r="A35" s="252"/>
      <c r="B35" s="237"/>
      <c r="C35" s="237"/>
      <c r="D35" s="237"/>
      <c r="E35" s="237"/>
      <c r="F35" s="237"/>
      <c r="G35" s="237"/>
      <c r="H35" s="237"/>
    </row>
  </sheetData>
  <mergeCells count="2">
    <mergeCell ref="A3:H3"/>
    <mergeCell ref="A1:H1"/>
  </mergeCells>
  <phoneticPr fontId="6" type="noConversion"/>
  <printOptions horizontalCentered="1" verticalCentered="1"/>
  <pageMargins left="0.39370078740157483" right="0.39370078740157483" top="0" bottom="0" header="0.51181102362204722" footer="0.51181102362204722"/>
  <pageSetup paperSize="9" scale="90" orientation="portrait" r:id="rId1"/>
  <headerFooter alignWithMargins="0"/>
  <ignoredErrors>
    <ignoredError sqref="B33:E33 B16:E16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</sheetPr>
  <dimension ref="A1:X23"/>
  <sheetViews>
    <sheetView showGridLines="0" rightToLeft="1" view="pageBreakPreview" zoomScaleSheetLayoutView="100" workbookViewId="0">
      <selection activeCell="J19" sqref="J19"/>
    </sheetView>
  </sheetViews>
  <sheetFormatPr defaultColWidth="9.140625" defaultRowHeight="12.75" x14ac:dyDescent="0.2"/>
  <cols>
    <col min="1" max="1" width="12.7109375" style="67" customWidth="1"/>
    <col min="2" max="2" width="6.5703125" style="67" bestFit="1" customWidth="1"/>
    <col min="3" max="3" width="6.5703125" style="4" bestFit="1" customWidth="1"/>
    <col min="4" max="4" width="7.7109375" style="4" bestFit="1" customWidth="1"/>
    <col min="5" max="6" width="6.5703125" style="4" bestFit="1" customWidth="1"/>
    <col min="7" max="7" width="6" style="4" bestFit="1" customWidth="1"/>
    <col min="8" max="8" width="6.5703125" style="4" bestFit="1" customWidth="1"/>
    <col min="9" max="9" width="5.7109375" style="4" customWidth="1"/>
    <col min="10" max="10" width="6.5703125" style="4" bestFit="1" customWidth="1"/>
    <col min="11" max="11" width="5.7109375" style="4" customWidth="1"/>
    <col min="12" max="12" width="5.7109375" style="75" customWidth="1"/>
    <col min="13" max="13" width="5.7109375" style="4" customWidth="1"/>
    <col min="14" max="14" width="6" style="4" bestFit="1" customWidth="1"/>
    <col min="15" max="17" width="5.7109375" style="4" customWidth="1"/>
    <col min="18" max="18" width="8.7109375" style="4" customWidth="1"/>
    <col min="19" max="19" width="12.7109375" style="4" customWidth="1"/>
    <col min="20" max="16384" width="9.140625" style="4"/>
  </cols>
  <sheetData>
    <row r="1" spans="1:24" s="69" customFormat="1" ht="5.45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24" s="33" customFormat="1" ht="20.25" x14ac:dyDescent="0.2">
      <c r="A2" s="364" t="s">
        <v>265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</row>
    <row r="3" spans="1:24" s="34" customFormat="1" ht="20.25" x14ac:dyDescent="0.2">
      <c r="A3" s="381">
        <v>2022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</row>
    <row r="4" spans="1:24" ht="15.75" x14ac:dyDescent="0.2">
      <c r="A4" s="353" t="s">
        <v>266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24" s="70" customFormat="1" ht="15.75" x14ac:dyDescent="0.2">
      <c r="A5" s="353">
        <v>2022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</row>
    <row r="6" spans="1:24" s="24" customFormat="1" ht="15" customHeight="1" x14ac:dyDescent="0.2">
      <c r="A6" s="10" t="s">
        <v>337</v>
      </c>
      <c r="B6" s="10"/>
      <c r="S6" s="9" t="s">
        <v>293</v>
      </c>
    </row>
    <row r="7" spans="1:24" s="31" customFormat="1" ht="15.75" customHeight="1" x14ac:dyDescent="0.2">
      <c r="A7" s="387" t="s">
        <v>215</v>
      </c>
      <c r="B7" s="356" t="s">
        <v>236</v>
      </c>
      <c r="C7" s="356"/>
      <c r="D7" s="356"/>
      <c r="E7" s="356"/>
      <c r="F7" s="356" t="s">
        <v>237</v>
      </c>
      <c r="G7" s="356"/>
      <c r="H7" s="356"/>
      <c r="I7" s="356"/>
      <c r="J7" s="356" t="s">
        <v>238</v>
      </c>
      <c r="K7" s="356"/>
      <c r="L7" s="356"/>
      <c r="M7" s="356"/>
      <c r="N7" s="356" t="s">
        <v>267</v>
      </c>
      <c r="O7" s="356"/>
      <c r="P7" s="356"/>
      <c r="Q7" s="356"/>
      <c r="R7" s="385" t="s">
        <v>239</v>
      </c>
      <c r="S7" s="386" t="s">
        <v>216</v>
      </c>
      <c r="T7" s="30"/>
      <c r="U7" s="30"/>
      <c r="V7" s="30"/>
      <c r="W7" s="30"/>
      <c r="X7" s="30"/>
    </row>
    <row r="8" spans="1:24" s="31" customFormat="1" ht="28.5" customHeight="1" x14ac:dyDescent="0.2">
      <c r="A8" s="387"/>
      <c r="B8" s="356" t="s">
        <v>294</v>
      </c>
      <c r="C8" s="356"/>
      <c r="D8" s="356" t="s">
        <v>240</v>
      </c>
      <c r="E8" s="356"/>
      <c r="F8" s="356" t="s">
        <v>294</v>
      </c>
      <c r="G8" s="356"/>
      <c r="H8" s="356" t="s">
        <v>240</v>
      </c>
      <c r="I8" s="356"/>
      <c r="J8" s="356" t="s">
        <v>294</v>
      </c>
      <c r="K8" s="356"/>
      <c r="L8" s="356" t="s">
        <v>240</v>
      </c>
      <c r="M8" s="356"/>
      <c r="N8" s="356" t="s">
        <v>294</v>
      </c>
      <c r="O8" s="356"/>
      <c r="P8" s="356" t="s">
        <v>240</v>
      </c>
      <c r="Q8" s="356"/>
      <c r="R8" s="385"/>
      <c r="S8" s="386"/>
      <c r="T8" s="30"/>
      <c r="U8" s="30"/>
      <c r="V8" s="30"/>
      <c r="W8" s="30"/>
      <c r="X8" s="30"/>
    </row>
    <row r="9" spans="1:24" s="31" customFormat="1" ht="38.25" x14ac:dyDescent="0.2">
      <c r="A9" s="388"/>
      <c r="B9" s="71" t="s">
        <v>241</v>
      </c>
      <c r="C9" s="71" t="s">
        <v>242</v>
      </c>
      <c r="D9" s="71" t="s">
        <v>241</v>
      </c>
      <c r="E9" s="71" t="s">
        <v>242</v>
      </c>
      <c r="F9" s="71" t="s">
        <v>241</v>
      </c>
      <c r="G9" s="71" t="s">
        <v>242</v>
      </c>
      <c r="H9" s="71" t="s">
        <v>241</v>
      </c>
      <c r="I9" s="71" t="s">
        <v>242</v>
      </c>
      <c r="J9" s="71" t="s">
        <v>241</v>
      </c>
      <c r="K9" s="71" t="s">
        <v>242</v>
      </c>
      <c r="L9" s="71" t="s">
        <v>241</v>
      </c>
      <c r="M9" s="71" t="s">
        <v>242</v>
      </c>
      <c r="N9" s="71" t="s">
        <v>241</v>
      </c>
      <c r="O9" s="71" t="s">
        <v>242</v>
      </c>
      <c r="P9" s="71" t="s">
        <v>241</v>
      </c>
      <c r="Q9" s="71" t="s">
        <v>242</v>
      </c>
      <c r="R9" s="385"/>
      <c r="S9" s="386"/>
      <c r="T9" s="30"/>
      <c r="U9" s="30"/>
      <c r="V9" s="30"/>
      <c r="W9" s="30"/>
      <c r="X9" s="30"/>
    </row>
    <row r="10" spans="1:24" s="31" customFormat="1" ht="23.25" customHeight="1" thickBot="1" x14ac:dyDescent="0.25">
      <c r="A10" s="63" t="s">
        <v>194</v>
      </c>
      <c r="B10" s="189">
        <v>4290</v>
      </c>
      <c r="C10" s="189">
        <v>1041</v>
      </c>
      <c r="D10" s="189">
        <v>10803</v>
      </c>
      <c r="E10" s="189">
        <v>1581</v>
      </c>
      <c r="F10" s="189">
        <v>538</v>
      </c>
      <c r="G10" s="189">
        <v>0</v>
      </c>
      <c r="H10" s="189">
        <v>1964</v>
      </c>
      <c r="I10" s="189">
        <v>0</v>
      </c>
      <c r="J10" s="189">
        <v>615</v>
      </c>
      <c r="K10" s="189">
        <v>0</v>
      </c>
      <c r="L10" s="189">
        <v>852</v>
      </c>
      <c r="M10" s="189">
        <v>0</v>
      </c>
      <c r="N10" s="189">
        <v>966</v>
      </c>
      <c r="O10" s="189">
        <v>3</v>
      </c>
      <c r="P10" s="189">
        <v>238</v>
      </c>
      <c r="Q10" s="189">
        <v>2</v>
      </c>
      <c r="R10" s="100">
        <f>SUM(B10:Q10)</f>
        <v>22893</v>
      </c>
      <c r="S10" s="58" t="s">
        <v>195</v>
      </c>
      <c r="T10" s="30"/>
      <c r="U10" s="30"/>
      <c r="V10" s="30"/>
      <c r="W10" s="30"/>
      <c r="X10" s="30"/>
    </row>
    <row r="11" spans="1:24" s="31" customFormat="1" ht="23.25" customHeight="1" thickTop="1" thickBot="1" x14ac:dyDescent="0.25">
      <c r="A11" s="60" t="s">
        <v>196</v>
      </c>
      <c r="B11" s="190">
        <v>4886</v>
      </c>
      <c r="C11" s="190">
        <v>1421</v>
      </c>
      <c r="D11" s="190">
        <v>9830</v>
      </c>
      <c r="E11" s="190">
        <v>1446</v>
      </c>
      <c r="F11" s="190">
        <v>671</v>
      </c>
      <c r="G11" s="190">
        <v>0</v>
      </c>
      <c r="H11" s="190">
        <v>1926</v>
      </c>
      <c r="I11" s="190">
        <v>0</v>
      </c>
      <c r="J11" s="190">
        <v>498</v>
      </c>
      <c r="K11" s="190">
        <v>0</v>
      </c>
      <c r="L11" s="190">
        <v>746</v>
      </c>
      <c r="M11" s="190">
        <v>0</v>
      </c>
      <c r="N11" s="190">
        <v>994</v>
      </c>
      <c r="O11" s="190">
        <v>3</v>
      </c>
      <c r="P11" s="190">
        <v>256</v>
      </c>
      <c r="Q11" s="190">
        <v>8</v>
      </c>
      <c r="R11" s="101">
        <f t="shared" ref="R11:R21" si="0">SUM(B11:Q11)</f>
        <v>22685</v>
      </c>
      <c r="S11" s="59" t="s">
        <v>197</v>
      </c>
      <c r="T11" s="30"/>
      <c r="U11" s="30"/>
      <c r="V11" s="30"/>
      <c r="W11" s="30"/>
      <c r="X11" s="30"/>
    </row>
    <row r="12" spans="1:24" s="31" customFormat="1" ht="23.25" customHeight="1" thickTop="1" thickBot="1" x14ac:dyDescent="0.25">
      <c r="A12" s="62" t="s">
        <v>198</v>
      </c>
      <c r="B12" s="191">
        <v>5428</v>
      </c>
      <c r="C12" s="191">
        <v>1567</v>
      </c>
      <c r="D12" s="191">
        <v>11851</v>
      </c>
      <c r="E12" s="191">
        <v>1775</v>
      </c>
      <c r="F12" s="191">
        <v>613</v>
      </c>
      <c r="G12" s="191">
        <v>0</v>
      </c>
      <c r="H12" s="191">
        <v>2185</v>
      </c>
      <c r="I12" s="189">
        <v>1</v>
      </c>
      <c r="J12" s="191">
        <v>633</v>
      </c>
      <c r="K12" s="191">
        <v>0</v>
      </c>
      <c r="L12" s="191">
        <v>898</v>
      </c>
      <c r="M12" s="191">
        <v>0</v>
      </c>
      <c r="N12" s="191">
        <v>1162</v>
      </c>
      <c r="O12" s="191">
        <v>1</v>
      </c>
      <c r="P12" s="191">
        <v>253</v>
      </c>
      <c r="Q12" s="191">
        <v>4</v>
      </c>
      <c r="R12" s="102">
        <f t="shared" si="0"/>
        <v>26371</v>
      </c>
      <c r="S12" s="57" t="s">
        <v>199</v>
      </c>
      <c r="T12" s="30"/>
      <c r="U12" s="30"/>
      <c r="V12" s="30"/>
      <c r="W12" s="30"/>
      <c r="X12" s="30"/>
    </row>
    <row r="13" spans="1:24" s="31" customFormat="1" ht="23.25" customHeight="1" thickTop="1" thickBot="1" x14ac:dyDescent="0.25">
      <c r="A13" s="60" t="s">
        <v>200</v>
      </c>
      <c r="B13" s="190">
        <v>4836</v>
      </c>
      <c r="C13" s="190">
        <v>1186</v>
      </c>
      <c r="D13" s="190">
        <v>9358</v>
      </c>
      <c r="E13" s="190">
        <v>1448</v>
      </c>
      <c r="F13" s="190">
        <v>529</v>
      </c>
      <c r="G13" s="190">
        <v>0</v>
      </c>
      <c r="H13" s="190">
        <v>1549</v>
      </c>
      <c r="I13" s="190">
        <v>0</v>
      </c>
      <c r="J13" s="190">
        <v>407</v>
      </c>
      <c r="K13" s="190">
        <v>0</v>
      </c>
      <c r="L13" s="190">
        <v>626</v>
      </c>
      <c r="M13" s="190">
        <v>0</v>
      </c>
      <c r="N13" s="190">
        <v>755</v>
      </c>
      <c r="O13" s="190">
        <v>4</v>
      </c>
      <c r="P13" s="190">
        <v>202</v>
      </c>
      <c r="Q13" s="190">
        <v>7</v>
      </c>
      <c r="R13" s="101">
        <f t="shared" si="0"/>
        <v>20907</v>
      </c>
      <c r="S13" s="59" t="s">
        <v>201</v>
      </c>
      <c r="T13" s="30"/>
      <c r="U13" s="30"/>
      <c r="V13" s="30"/>
      <c r="W13" s="30"/>
      <c r="X13" s="30"/>
    </row>
    <row r="14" spans="1:24" s="31" customFormat="1" ht="23.25" customHeight="1" thickTop="1" thickBot="1" x14ac:dyDescent="0.25">
      <c r="A14" s="62" t="s">
        <v>202</v>
      </c>
      <c r="B14" s="191">
        <v>6279</v>
      </c>
      <c r="C14" s="191">
        <v>1186</v>
      </c>
      <c r="D14" s="191">
        <v>10431</v>
      </c>
      <c r="E14" s="191">
        <v>1658</v>
      </c>
      <c r="F14" s="191">
        <v>782</v>
      </c>
      <c r="G14" s="191">
        <v>0</v>
      </c>
      <c r="H14" s="191">
        <v>1716</v>
      </c>
      <c r="I14" s="189">
        <v>0</v>
      </c>
      <c r="J14" s="191">
        <v>562</v>
      </c>
      <c r="K14" s="191">
        <v>0</v>
      </c>
      <c r="L14" s="191">
        <v>709</v>
      </c>
      <c r="M14" s="191">
        <v>0</v>
      </c>
      <c r="N14" s="191">
        <v>1318</v>
      </c>
      <c r="O14" s="191">
        <v>4</v>
      </c>
      <c r="P14" s="191">
        <v>235</v>
      </c>
      <c r="Q14" s="191">
        <v>6</v>
      </c>
      <c r="R14" s="102">
        <f t="shared" si="0"/>
        <v>24886</v>
      </c>
      <c r="S14" s="57" t="s">
        <v>203</v>
      </c>
      <c r="T14" s="30"/>
      <c r="U14" s="30"/>
      <c r="V14" s="30"/>
      <c r="W14" s="30"/>
      <c r="X14" s="30"/>
    </row>
    <row r="15" spans="1:24" s="31" customFormat="1" ht="23.25" customHeight="1" thickTop="1" thickBot="1" x14ac:dyDescent="0.25">
      <c r="A15" s="60" t="s">
        <v>204</v>
      </c>
      <c r="B15" s="190">
        <v>8916</v>
      </c>
      <c r="C15" s="190">
        <v>1904</v>
      </c>
      <c r="D15" s="190">
        <v>10100</v>
      </c>
      <c r="E15" s="190">
        <v>1578</v>
      </c>
      <c r="F15" s="190">
        <v>1507</v>
      </c>
      <c r="G15" s="190">
        <v>0</v>
      </c>
      <c r="H15" s="190">
        <v>1825</v>
      </c>
      <c r="I15" s="190">
        <v>0</v>
      </c>
      <c r="J15" s="190">
        <v>672</v>
      </c>
      <c r="K15" s="190">
        <v>0</v>
      </c>
      <c r="L15" s="190">
        <v>761</v>
      </c>
      <c r="M15" s="190">
        <v>1</v>
      </c>
      <c r="N15" s="190">
        <v>1704</v>
      </c>
      <c r="O15" s="190">
        <v>2</v>
      </c>
      <c r="P15" s="190">
        <v>217</v>
      </c>
      <c r="Q15" s="190">
        <v>3</v>
      </c>
      <c r="R15" s="101">
        <f t="shared" si="0"/>
        <v>29190</v>
      </c>
      <c r="S15" s="59" t="s">
        <v>217</v>
      </c>
      <c r="T15" s="30"/>
      <c r="U15" s="30"/>
      <c r="V15" s="30"/>
      <c r="W15" s="30"/>
      <c r="X15" s="30"/>
    </row>
    <row r="16" spans="1:24" s="31" customFormat="1" ht="23.25" customHeight="1" thickTop="1" thickBot="1" x14ac:dyDescent="0.25">
      <c r="A16" s="62" t="s">
        <v>205</v>
      </c>
      <c r="B16" s="191">
        <v>5042</v>
      </c>
      <c r="C16" s="191">
        <v>991</v>
      </c>
      <c r="D16" s="191">
        <v>8864</v>
      </c>
      <c r="E16" s="191">
        <v>1174</v>
      </c>
      <c r="F16" s="191">
        <v>1688</v>
      </c>
      <c r="G16" s="191">
        <v>0</v>
      </c>
      <c r="H16" s="191">
        <v>1516</v>
      </c>
      <c r="I16" s="189">
        <v>1</v>
      </c>
      <c r="J16" s="191">
        <v>447</v>
      </c>
      <c r="K16" s="191">
        <v>0</v>
      </c>
      <c r="L16" s="191">
        <v>646</v>
      </c>
      <c r="M16" s="191">
        <v>0</v>
      </c>
      <c r="N16" s="191">
        <v>914</v>
      </c>
      <c r="O16" s="191"/>
      <c r="P16" s="191">
        <v>166</v>
      </c>
      <c r="Q16" s="191">
        <v>2</v>
      </c>
      <c r="R16" s="102">
        <f t="shared" si="0"/>
        <v>21451</v>
      </c>
      <c r="S16" s="57" t="s">
        <v>206</v>
      </c>
      <c r="T16" s="30"/>
      <c r="U16" s="30"/>
      <c r="V16" s="30"/>
      <c r="W16" s="30"/>
      <c r="X16" s="30"/>
    </row>
    <row r="17" spans="1:24" s="31" customFormat="1" ht="23.25" customHeight="1" thickTop="1" thickBot="1" x14ac:dyDescent="0.25">
      <c r="A17" s="60" t="s">
        <v>207</v>
      </c>
      <c r="B17" s="190">
        <v>7725</v>
      </c>
      <c r="C17" s="190">
        <v>1582</v>
      </c>
      <c r="D17" s="190">
        <v>10454</v>
      </c>
      <c r="E17" s="190">
        <v>1718</v>
      </c>
      <c r="F17" s="190">
        <v>1617</v>
      </c>
      <c r="G17" s="190">
        <v>0</v>
      </c>
      <c r="H17" s="190">
        <v>1768</v>
      </c>
      <c r="I17" s="190">
        <v>0</v>
      </c>
      <c r="J17" s="190">
        <v>428</v>
      </c>
      <c r="K17" s="190">
        <v>2</v>
      </c>
      <c r="L17" s="190">
        <v>717</v>
      </c>
      <c r="M17" s="190">
        <v>0</v>
      </c>
      <c r="N17" s="190">
        <v>1513</v>
      </c>
      <c r="O17" s="190">
        <v>1</v>
      </c>
      <c r="P17" s="190">
        <v>173</v>
      </c>
      <c r="Q17" s="190">
        <v>2</v>
      </c>
      <c r="R17" s="101">
        <f t="shared" si="0"/>
        <v>27700</v>
      </c>
      <c r="S17" s="59" t="s">
        <v>208</v>
      </c>
      <c r="T17" s="30"/>
      <c r="U17" s="30"/>
      <c r="V17" s="30"/>
      <c r="W17" s="30"/>
      <c r="X17" s="30"/>
    </row>
    <row r="18" spans="1:24" s="31" customFormat="1" ht="23.25" customHeight="1" thickTop="1" thickBot="1" x14ac:dyDescent="0.25">
      <c r="A18" s="62" t="s">
        <v>209</v>
      </c>
      <c r="B18" s="191">
        <v>6927</v>
      </c>
      <c r="C18" s="191">
        <v>1743</v>
      </c>
      <c r="D18" s="191">
        <v>10674</v>
      </c>
      <c r="E18" s="191">
        <v>1723</v>
      </c>
      <c r="F18" s="191">
        <v>1551</v>
      </c>
      <c r="G18" s="191">
        <v>0</v>
      </c>
      <c r="H18" s="191">
        <v>1711</v>
      </c>
      <c r="I18" s="189">
        <v>0</v>
      </c>
      <c r="J18" s="191">
        <v>403</v>
      </c>
      <c r="K18" s="191">
        <v>1</v>
      </c>
      <c r="L18" s="191">
        <v>673</v>
      </c>
      <c r="M18" s="191">
        <v>0</v>
      </c>
      <c r="N18" s="191">
        <v>1068</v>
      </c>
      <c r="O18" s="191">
        <v>4</v>
      </c>
      <c r="P18" s="191">
        <v>240</v>
      </c>
      <c r="Q18" s="191">
        <v>4</v>
      </c>
      <c r="R18" s="102">
        <f t="shared" si="0"/>
        <v>26722</v>
      </c>
      <c r="S18" s="57" t="s">
        <v>210</v>
      </c>
      <c r="T18" s="30"/>
      <c r="U18" s="30"/>
      <c r="V18" s="30"/>
      <c r="W18" s="30"/>
      <c r="X18" s="30"/>
    </row>
    <row r="19" spans="1:24" s="31" customFormat="1" ht="23.25" customHeight="1" thickTop="1" thickBot="1" x14ac:dyDescent="0.25">
      <c r="A19" s="60" t="s">
        <v>211</v>
      </c>
      <c r="B19" s="190">
        <v>8791</v>
      </c>
      <c r="C19" s="190">
        <v>1998</v>
      </c>
      <c r="D19" s="190">
        <v>12346</v>
      </c>
      <c r="E19" s="190">
        <v>1869</v>
      </c>
      <c r="F19" s="190">
        <v>1561</v>
      </c>
      <c r="G19" s="190">
        <v>0</v>
      </c>
      <c r="H19" s="190">
        <v>1994</v>
      </c>
      <c r="I19" s="190">
        <v>0</v>
      </c>
      <c r="J19" s="190">
        <v>487</v>
      </c>
      <c r="K19" s="190">
        <v>1</v>
      </c>
      <c r="L19" s="190">
        <v>757</v>
      </c>
      <c r="M19" s="190">
        <v>0</v>
      </c>
      <c r="N19" s="190">
        <v>1091</v>
      </c>
      <c r="O19" s="190">
        <v>6</v>
      </c>
      <c r="P19" s="190">
        <v>281</v>
      </c>
      <c r="Q19" s="190">
        <v>5</v>
      </c>
      <c r="R19" s="101">
        <f t="shared" si="0"/>
        <v>31187</v>
      </c>
      <c r="S19" s="59" t="s">
        <v>212</v>
      </c>
      <c r="T19" s="30"/>
      <c r="U19" s="30"/>
      <c r="V19" s="30"/>
      <c r="W19" s="30"/>
      <c r="X19" s="30"/>
    </row>
    <row r="20" spans="1:24" s="31" customFormat="1" ht="23.25" customHeight="1" thickTop="1" thickBot="1" x14ac:dyDescent="0.25">
      <c r="A20" s="62" t="s">
        <v>213</v>
      </c>
      <c r="B20" s="191">
        <v>2519</v>
      </c>
      <c r="C20" s="191">
        <v>467</v>
      </c>
      <c r="D20" s="191">
        <v>9411</v>
      </c>
      <c r="E20" s="191">
        <v>1431</v>
      </c>
      <c r="F20" s="191">
        <v>323</v>
      </c>
      <c r="G20" s="191">
        <v>0</v>
      </c>
      <c r="H20" s="191">
        <v>1350</v>
      </c>
      <c r="I20" s="189">
        <v>0</v>
      </c>
      <c r="J20" s="191">
        <v>80</v>
      </c>
      <c r="K20" s="191">
        <v>0</v>
      </c>
      <c r="L20" s="191">
        <v>486</v>
      </c>
      <c r="M20" s="191">
        <v>0</v>
      </c>
      <c r="N20" s="191">
        <v>564</v>
      </c>
      <c r="O20" s="191">
        <v>2</v>
      </c>
      <c r="P20" s="191">
        <v>168</v>
      </c>
      <c r="Q20" s="191">
        <v>2</v>
      </c>
      <c r="R20" s="102">
        <f t="shared" si="0"/>
        <v>16803</v>
      </c>
      <c r="S20" s="57" t="s">
        <v>218</v>
      </c>
      <c r="T20" s="30"/>
      <c r="U20" s="30"/>
      <c r="V20" s="30"/>
      <c r="W20" s="30"/>
      <c r="X20" s="30"/>
    </row>
    <row r="21" spans="1:24" s="31" customFormat="1" ht="23.25" customHeight="1" thickTop="1" x14ac:dyDescent="0.2">
      <c r="A21" s="138" t="s">
        <v>214</v>
      </c>
      <c r="B21" s="192">
        <v>2423</v>
      </c>
      <c r="C21" s="192">
        <v>497</v>
      </c>
      <c r="D21" s="192">
        <v>8752</v>
      </c>
      <c r="E21" s="192">
        <v>1499</v>
      </c>
      <c r="F21" s="192">
        <v>74</v>
      </c>
      <c r="G21" s="192">
        <v>0</v>
      </c>
      <c r="H21" s="192">
        <v>1241</v>
      </c>
      <c r="I21" s="192">
        <v>1</v>
      </c>
      <c r="J21" s="192">
        <v>43</v>
      </c>
      <c r="K21" s="192">
        <v>0</v>
      </c>
      <c r="L21" s="192">
        <v>474</v>
      </c>
      <c r="M21" s="192">
        <v>0</v>
      </c>
      <c r="N21" s="192">
        <v>352</v>
      </c>
      <c r="O21" s="192">
        <v>0</v>
      </c>
      <c r="P21" s="192">
        <v>159</v>
      </c>
      <c r="Q21" s="192">
        <v>2</v>
      </c>
      <c r="R21" s="188">
        <f t="shared" si="0"/>
        <v>15517</v>
      </c>
      <c r="S21" s="139" t="s">
        <v>219</v>
      </c>
      <c r="T21" s="30"/>
      <c r="U21" s="30"/>
      <c r="V21" s="30"/>
      <c r="W21" s="30"/>
      <c r="X21" s="30"/>
    </row>
    <row r="22" spans="1:24" s="31" customFormat="1" ht="38.25" customHeight="1" x14ac:dyDescent="0.2">
      <c r="A22" s="167" t="s">
        <v>45</v>
      </c>
      <c r="B22" s="187">
        <f>SUM(B10:B21)</f>
        <v>68062</v>
      </c>
      <c r="C22" s="187">
        <f t="shared" ref="C22:Q22" si="1">SUM(C10:C21)</f>
        <v>15583</v>
      </c>
      <c r="D22" s="187">
        <f t="shared" si="1"/>
        <v>122874</v>
      </c>
      <c r="E22" s="187">
        <f t="shared" si="1"/>
        <v>18900</v>
      </c>
      <c r="F22" s="187">
        <f t="shared" si="1"/>
        <v>11454</v>
      </c>
      <c r="G22" s="187">
        <f t="shared" si="1"/>
        <v>0</v>
      </c>
      <c r="H22" s="187">
        <f t="shared" si="1"/>
        <v>20745</v>
      </c>
      <c r="I22" s="187">
        <f t="shared" si="1"/>
        <v>3</v>
      </c>
      <c r="J22" s="187">
        <f t="shared" si="1"/>
        <v>5275</v>
      </c>
      <c r="K22" s="187">
        <f t="shared" si="1"/>
        <v>4</v>
      </c>
      <c r="L22" s="187">
        <f t="shared" si="1"/>
        <v>8345</v>
      </c>
      <c r="M22" s="187">
        <f t="shared" si="1"/>
        <v>1</v>
      </c>
      <c r="N22" s="187">
        <f t="shared" si="1"/>
        <v>12401</v>
      </c>
      <c r="O22" s="187">
        <f t="shared" si="1"/>
        <v>30</v>
      </c>
      <c r="P22" s="187">
        <f t="shared" si="1"/>
        <v>2588</v>
      </c>
      <c r="Q22" s="187">
        <f t="shared" si="1"/>
        <v>47</v>
      </c>
      <c r="R22" s="187">
        <f>SUM(R10:R21)</f>
        <v>286312</v>
      </c>
      <c r="S22" s="168" t="s">
        <v>46</v>
      </c>
      <c r="T22" s="30"/>
      <c r="U22" s="30"/>
      <c r="V22" s="30"/>
      <c r="W22" s="30"/>
      <c r="X22" s="30"/>
    </row>
    <row r="23" spans="1:24" x14ac:dyDescent="0.2">
      <c r="A23" s="252"/>
      <c r="S23" s="237"/>
    </row>
  </sheetData>
  <mergeCells count="20">
    <mergeCell ref="A1:S1"/>
    <mergeCell ref="A2:S2"/>
    <mergeCell ref="A3:S3"/>
    <mergeCell ref="A4:S4"/>
    <mergeCell ref="A5:S5"/>
    <mergeCell ref="A7:A9"/>
    <mergeCell ref="B7:E7"/>
    <mergeCell ref="F7:I7"/>
    <mergeCell ref="J7:M7"/>
    <mergeCell ref="N7:Q7"/>
    <mergeCell ref="P8:Q8"/>
    <mergeCell ref="D8:E8"/>
    <mergeCell ref="F8:G8"/>
    <mergeCell ref="H8:I8"/>
    <mergeCell ref="J8:K8"/>
    <mergeCell ref="R7:R9"/>
    <mergeCell ref="S7:S9"/>
    <mergeCell ref="B8:C8"/>
    <mergeCell ref="L8:M8"/>
    <mergeCell ref="N8:O8"/>
  </mergeCells>
  <phoneticPr fontId="6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P20"/>
  <sheetViews>
    <sheetView showGridLines="0" rightToLeft="1" view="pageBreakPreview" zoomScaleNormal="100" zoomScaleSheetLayoutView="100" workbookViewId="0">
      <selection activeCell="F15" sqref="F15"/>
    </sheetView>
  </sheetViews>
  <sheetFormatPr defaultColWidth="9.140625" defaultRowHeight="12.75" x14ac:dyDescent="0.2"/>
  <cols>
    <col min="1" max="1" width="15.7109375" style="67" customWidth="1"/>
    <col min="2" max="2" width="9.7109375" style="67" customWidth="1"/>
    <col min="3" max="6" width="9.7109375" style="4" customWidth="1"/>
    <col min="7" max="7" width="9.7109375" style="75" customWidth="1"/>
    <col min="8" max="10" width="9.7109375" style="4" customWidth="1"/>
    <col min="11" max="11" width="15.7109375" style="4" customWidth="1"/>
    <col min="12" max="16384" width="9.140625" style="4"/>
  </cols>
  <sheetData>
    <row r="1" spans="1:16" s="33" customFormat="1" ht="39" customHeight="1" x14ac:dyDescent="0.3">
      <c r="A1" s="384" t="s">
        <v>375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6" s="34" customFormat="1" ht="20.25" x14ac:dyDescent="0.2">
      <c r="A2" s="381">
        <v>2022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6" ht="15.75" x14ac:dyDescent="0.2">
      <c r="A3" s="353" t="s">
        <v>440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6" s="70" customFormat="1" ht="15.75" x14ac:dyDescent="0.2">
      <c r="A4" s="353">
        <v>2022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6" s="24" customFormat="1" ht="15" customHeight="1" x14ac:dyDescent="0.2">
      <c r="A5" s="10" t="s">
        <v>389</v>
      </c>
      <c r="B5" s="10"/>
      <c r="K5" s="9" t="s">
        <v>390</v>
      </c>
    </row>
    <row r="6" spans="1:16" s="31" customFormat="1" ht="18" customHeight="1" x14ac:dyDescent="0.2">
      <c r="A6" s="387" t="s">
        <v>308</v>
      </c>
      <c r="B6" s="356" t="s">
        <v>309</v>
      </c>
      <c r="C6" s="356"/>
      <c r="D6" s="356" t="s">
        <v>310</v>
      </c>
      <c r="E6" s="356"/>
      <c r="F6" s="356" t="s">
        <v>311</v>
      </c>
      <c r="G6" s="356"/>
      <c r="H6" s="356" t="s">
        <v>312</v>
      </c>
      <c r="I6" s="356"/>
      <c r="J6" s="385" t="s">
        <v>239</v>
      </c>
      <c r="K6" s="389" t="s">
        <v>313</v>
      </c>
      <c r="L6" s="30"/>
      <c r="M6" s="30"/>
      <c r="N6" s="30"/>
      <c r="O6" s="30"/>
      <c r="P6" s="30"/>
    </row>
    <row r="7" spans="1:16" s="31" customFormat="1" ht="45" customHeight="1" x14ac:dyDescent="0.2">
      <c r="A7" s="387"/>
      <c r="B7" s="71" t="s">
        <v>294</v>
      </c>
      <c r="C7" s="71" t="s">
        <v>240</v>
      </c>
      <c r="D7" s="71" t="s">
        <v>294</v>
      </c>
      <c r="E7" s="71" t="s">
        <v>240</v>
      </c>
      <c r="F7" s="71" t="s">
        <v>294</v>
      </c>
      <c r="G7" s="71" t="s">
        <v>240</v>
      </c>
      <c r="H7" s="71" t="s">
        <v>294</v>
      </c>
      <c r="I7" s="71" t="s">
        <v>240</v>
      </c>
      <c r="J7" s="385"/>
      <c r="K7" s="389"/>
      <c r="L7" s="30"/>
      <c r="M7" s="30"/>
      <c r="N7" s="30"/>
      <c r="O7" s="30"/>
      <c r="P7" s="30"/>
    </row>
    <row r="8" spans="1:16" s="31" customFormat="1" ht="23.25" customHeight="1" thickBot="1" x14ac:dyDescent="0.25">
      <c r="A8" s="63" t="s">
        <v>194</v>
      </c>
      <c r="B8" s="211">
        <v>531</v>
      </c>
      <c r="C8" s="212">
        <v>882</v>
      </c>
      <c r="D8" s="211">
        <v>57</v>
      </c>
      <c r="E8" s="211">
        <v>115</v>
      </c>
      <c r="F8" s="212">
        <v>1332</v>
      </c>
      <c r="G8" s="212">
        <v>3763</v>
      </c>
      <c r="H8" s="212">
        <v>5533</v>
      </c>
      <c r="I8" s="212">
        <v>10680</v>
      </c>
      <c r="J8" s="100">
        <f>SUM(B8:I8)</f>
        <v>22893</v>
      </c>
      <c r="K8" s="58" t="s">
        <v>195</v>
      </c>
      <c r="L8" s="30"/>
      <c r="M8" s="30"/>
      <c r="N8" s="30"/>
      <c r="O8" s="30"/>
      <c r="P8" s="30"/>
    </row>
    <row r="9" spans="1:16" s="31" customFormat="1" ht="23.25" customHeight="1" thickTop="1" thickBot="1" x14ac:dyDescent="0.25">
      <c r="A9" s="60" t="s">
        <v>196</v>
      </c>
      <c r="B9" s="213">
        <v>589</v>
      </c>
      <c r="C9" s="214">
        <v>840</v>
      </c>
      <c r="D9" s="213">
        <v>49</v>
      </c>
      <c r="E9" s="213">
        <v>92</v>
      </c>
      <c r="F9" s="214">
        <v>1571</v>
      </c>
      <c r="G9" s="214">
        <v>3364</v>
      </c>
      <c r="H9" s="214">
        <v>6264</v>
      </c>
      <c r="I9" s="214">
        <v>9916</v>
      </c>
      <c r="J9" s="101">
        <f t="shared" ref="J9:J19" si="0">SUM(B9:I9)</f>
        <v>22685</v>
      </c>
      <c r="K9" s="59" t="s">
        <v>197</v>
      </c>
      <c r="L9" s="30"/>
      <c r="M9" s="30"/>
      <c r="N9" s="30"/>
      <c r="O9" s="30"/>
      <c r="P9" s="30"/>
    </row>
    <row r="10" spans="1:16" s="31" customFormat="1" ht="23.25" customHeight="1" thickTop="1" thickBot="1" x14ac:dyDescent="0.25">
      <c r="A10" s="62" t="s">
        <v>198</v>
      </c>
      <c r="B10" s="215">
        <v>725</v>
      </c>
      <c r="C10" s="216">
        <v>984</v>
      </c>
      <c r="D10" s="215">
        <v>85</v>
      </c>
      <c r="E10" s="215">
        <v>126</v>
      </c>
      <c r="F10" s="216">
        <v>1748</v>
      </c>
      <c r="G10" s="216">
        <v>4125</v>
      </c>
      <c r="H10" s="216">
        <v>6846</v>
      </c>
      <c r="I10" s="216">
        <v>11732</v>
      </c>
      <c r="J10" s="102">
        <f t="shared" si="0"/>
        <v>26371</v>
      </c>
      <c r="K10" s="57" t="s">
        <v>199</v>
      </c>
      <c r="L10" s="30"/>
      <c r="M10" s="30"/>
      <c r="N10" s="30"/>
      <c r="O10" s="30"/>
      <c r="P10" s="30"/>
    </row>
    <row r="11" spans="1:16" s="31" customFormat="1" ht="23.25" customHeight="1" thickTop="1" thickBot="1" x14ac:dyDescent="0.25">
      <c r="A11" s="60" t="s">
        <v>200</v>
      </c>
      <c r="B11" s="213">
        <v>501</v>
      </c>
      <c r="C11" s="214">
        <v>758</v>
      </c>
      <c r="D11" s="213">
        <v>43</v>
      </c>
      <c r="E11" s="213">
        <v>80</v>
      </c>
      <c r="F11" s="214">
        <v>1454</v>
      </c>
      <c r="G11" s="214">
        <v>3399</v>
      </c>
      <c r="H11" s="214">
        <v>5719</v>
      </c>
      <c r="I11" s="214">
        <v>8953</v>
      </c>
      <c r="J11" s="101">
        <f t="shared" si="0"/>
        <v>20907</v>
      </c>
      <c r="K11" s="59" t="s">
        <v>201</v>
      </c>
      <c r="L11" s="30"/>
      <c r="M11" s="30"/>
      <c r="N11" s="30"/>
      <c r="O11" s="30"/>
      <c r="P11" s="30"/>
    </row>
    <row r="12" spans="1:16" s="31" customFormat="1" ht="23.25" customHeight="1" thickTop="1" thickBot="1" x14ac:dyDescent="0.25">
      <c r="A12" s="62" t="s">
        <v>202</v>
      </c>
      <c r="B12" s="215">
        <v>426</v>
      </c>
      <c r="C12" s="216">
        <v>1001</v>
      </c>
      <c r="D12" s="215">
        <v>73</v>
      </c>
      <c r="E12" s="215">
        <v>100</v>
      </c>
      <c r="F12" s="216">
        <v>1765</v>
      </c>
      <c r="G12" s="216">
        <v>3695</v>
      </c>
      <c r="H12" s="216">
        <v>7867</v>
      </c>
      <c r="I12" s="216">
        <v>9959</v>
      </c>
      <c r="J12" s="102">
        <f t="shared" si="0"/>
        <v>24886</v>
      </c>
      <c r="K12" s="57" t="s">
        <v>203</v>
      </c>
      <c r="L12" s="30"/>
      <c r="M12" s="30"/>
      <c r="N12" s="30"/>
      <c r="O12" s="30"/>
      <c r="P12" s="30"/>
    </row>
    <row r="13" spans="1:16" s="31" customFormat="1" ht="23.25" customHeight="1" thickTop="1" thickBot="1" x14ac:dyDescent="0.25">
      <c r="A13" s="60" t="s">
        <v>204</v>
      </c>
      <c r="B13" s="213">
        <v>941</v>
      </c>
      <c r="C13" s="214">
        <v>1110</v>
      </c>
      <c r="D13" s="213">
        <v>84</v>
      </c>
      <c r="E13" s="213">
        <v>120</v>
      </c>
      <c r="F13" s="214">
        <v>2571</v>
      </c>
      <c r="G13" s="214">
        <v>3458</v>
      </c>
      <c r="H13" s="214">
        <v>11109</v>
      </c>
      <c r="I13" s="214">
        <v>9797</v>
      </c>
      <c r="J13" s="101">
        <f t="shared" si="0"/>
        <v>29190</v>
      </c>
      <c r="K13" s="59" t="s">
        <v>217</v>
      </c>
      <c r="L13" s="30"/>
      <c r="M13" s="30"/>
      <c r="N13" s="30"/>
      <c r="O13" s="30"/>
      <c r="P13" s="30"/>
    </row>
    <row r="14" spans="1:16" s="31" customFormat="1" ht="23.25" customHeight="1" thickTop="1" thickBot="1" x14ac:dyDescent="0.25">
      <c r="A14" s="62" t="s">
        <v>205</v>
      </c>
      <c r="B14" s="215">
        <v>500</v>
      </c>
      <c r="C14" s="216">
        <v>961</v>
      </c>
      <c r="D14" s="215">
        <v>51</v>
      </c>
      <c r="E14" s="215">
        <v>82</v>
      </c>
      <c r="F14" s="216">
        <v>1284</v>
      </c>
      <c r="G14" s="216">
        <v>2611</v>
      </c>
      <c r="H14" s="216">
        <v>7247</v>
      </c>
      <c r="I14" s="216">
        <v>8715</v>
      </c>
      <c r="J14" s="102">
        <f t="shared" si="0"/>
        <v>21451</v>
      </c>
      <c r="K14" s="57" t="s">
        <v>206</v>
      </c>
      <c r="L14" s="30"/>
      <c r="M14" s="30"/>
      <c r="N14" s="30"/>
      <c r="O14" s="30"/>
      <c r="P14" s="30"/>
    </row>
    <row r="15" spans="1:16" s="31" customFormat="1" ht="23.25" customHeight="1" thickTop="1" thickBot="1" x14ac:dyDescent="0.25">
      <c r="A15" s="60" t="s">
        <v>207</v>
      </c>
      <c r="B15" s="213">
        <v>761</v>
      </c>
      <c r="C15" s="214">
        <v>966</v>
      </c>
      <c r="D15" s="213">
        <v>73</v>
      </c>
      <c r="E15" s="213">
        <v>116</v>
      </c>
      <c r="F15" s="214">
        <v>2366</v>
      </c>
      <c r="G15" s="214">
        <v>3416</v>
      </c>
      <c r="H15" s="214">
        <v>9668</v>
      </c>
      <c r="I15" s="214">
        <v>10334</v>
      </c>
      <c r="J15" s="101">
        <f t="shared" si="0"/>
        <v>27700</v>
      </c>
      <c r="K15" s="59" t="s">
        <v>208</v>
      </c>
      <c r="L15" s="30"/>
      <c r="M15" s="30"/>
      <c r="N15" s="30"/>
      <c r="O15" s="30"/>
      <c r="P15" s="30"/>
    </row>
    <row r="16" spans="1:16" s="31" customFormat="1" ht="23.25" customHeight="1" thickTop="1" thickBot="1" x14ac:dyDescent="0.25">
      <c r="A16" s="62" t="s">
        <v>209</v>
      </c>
      <c r="B16" s="215">
        <v>828</v>
      </c>
      <c r="C16" s="216">
        <v>955</v>
      </c>
      <c r="D16" s="215">
        <v>64</v>
      </c>
      <c r="E16" s="215">
        <v>79</v>
      </c>
      <c r="F16" s="216">
        <v>2161</v>
      </c>
      <c r="G16" s="216">
        <v>3583</v>
      </c>
      <c r="H16" s="216">
        <v>8644</v>
      </c>
      <c r="I16" s="216">
        <v>10408</v>
      </c>
      <c r="J16" s="102">
        <f t="shared" si="0"/>
        <v>26722</v>
      </c>
      <c r="K16" s="57" t="s">
        <v>210</v>
      </c>
      <c r="L16" s="30"/>
      <c r="M16" s="30"/>
      <c r="N16" s="30"/>
      <c r="O16" s="30"/>
      <c r="P16" s="30"/>
    </row>
    <row r="17" spans="1:16" s="31" customFormat="1" ht="23.25" customHeight="1" thickTop="1" thickBot="1" x14ac:dyDescent="0.25">
      <c r="A17" s="60" t="s">
        <v>211</v>
      </c>
      <c r="B17" s="213">
        <v>821</v>
      </c>
      <c r="C17" s="214">
        <v>965</v>
      </c>
      <c r="D17" s="213">
        <v>92</v>
      </c>
      <c r="E17" s="213">
        <v>103</v>
      </c>
      <c r="F17" s="214">
        <v>2595</v>
      </c>
      <c r="G17" s="214">
        <v>4063</v>
      </c>
      <c r="H17" s="214">
        <v>10427</v>
      </c>
      <c r="I17" s="214">
        <v>12121</v>
      </c>
      <c r="J17" s="101">
        <f t="shared" si="0"/>
        <v>31187</v>
      </c>
      <c r="K17" s="59" t="s">
        <v>212</v>
      </c>
      <c r="L17" s="30"/>
      <c r="M17" s="30"/>
      <c r="N17" s="30"/>
      <c r="O17" s="30"/>
      <c r="P17" s="30"/>
    </row>
    <row r="18" spans="1:16" s="31" customFormat="1" ht="23.25" customHeight="1" thickTop="1" thickBot="1" x14ac:dyDescent="0.25">
      <c r="A18" s="62" t="s">
        <v>213</v>
      </c>
      <c r="B18" s="215">
        <v>491</v>
      </c>
      <c r="C18" s="215">
        <v>725</v>
      </c>
      <c r="D18" s="215">
        <v>115</v>
      </c>
      <c r="E18" s="215">
        <v>77</v>
      </c>
      <c r="F18" s="216">
        <v>665</v>
      </c>
      <c r="G18" s="216">
        <v>2976</v>
      </c>
      <c r="H18" s="216">
        <v>2684</v>
      </c>
      <c r="I18" s="216">
        <v>9070</v>
      </c>
      <c r="J18" s="102">
        <f t="shared" si="0"/>
        <v>16803</v>
      </c>
      <c r="K18" s="57" t="s">
        <v>218</v>
      </c>
      <c r="L18" s="30"/>
      <c r="M18" s="30"/>
      <c r="N18" s="30"/>
      <c r="O18" s="30"/>
      <c r="P18" s="30"/>
    </row>
    <row r="19" spans="1:16" s="31" customFormat="1" ht="23.25" customHeight="1" thickTop="1" x14ac:dyDescent="0.2">
      <c r="A19" s="38" t="s">
        <v>214</v>
      </c>
      <c r="B19" s="217">
        <v>566</v>
      </c>
      <c r="C19" s="218">
        <v>862</v>
      </c>
      <c r="D19" s="217">
        <v>47</v>
      </c>
      <c r="E19" s="217">
        <v>92</v>
      </c>
      <c r="F19" s="218">
        <v>563</v>
      </c>
      <c r="G19" s="218">
        <v>3048</v>
      </c>
      <c r="H19" s="218">
        <v>2213</v>
      </c>
      <c r="I19" s="218">
        <v>8126</v>
      </c>
      <c r="J19" s="219">
        <f t="shared" si="0"/>
        <v>15517</v>
      </c>
      <c r="K19" s="61" t="s">
        <v>219</v>
      </c>
      <c r="L19" s="30"/>
      <c r="M19" s="30"/>
      <c r="N19" s="30"/>
      <c r="O19" s="30"/>
      <c r="P19" s="30"/>
    </row>
    <row r="20" spans="1:16" s="31" customFormat="1" ht="38.25" customHeight="1" x14ac:dyDescent="0.2">
      <c r="A20" s="78" t="s">
        <v>45</v>
      </c>
      <c r="B20" s="220">
        <f t="shared" ref="B20:J20" si="1">SUM(B8:B19)</f>
        <v>7680</v>
      </c>
      <c r="C20" s="221">
        <f t="shared" si="1"/>
        <v>11009</v>
      </c>
      <c r="D20" s="220">
        <f t="shared" si="1"/>
        <v>833</v>
      </c>
      <c r="E20" s="220">
        <f t="shared" si="1"/>
        <v>1182</v>
      </c>
      <c r="F20" s="220">
        <f t="shared" si="1"/>
        <v>20075</v>
      </c>
      <c r="G20" s="221">
        <f t="shared" si="1"/>
        <v>41501</v>
      </c>
      <c r="H20" s="221">
        <f t="shared" si="1"/>
        <v>84221</v>
      </c>
      <c r="I20" s="221">
        <f t="shared" si="1"/>
        <v>119811</v>
      </c>
      <c r="J20" s="221">
        <f t="shared" si="1"/>
        <v>286312</v>
      </c>
      <c r="K20" s="74" t="s">
        <v>46</v>
      </c>
      <c r="L20" s="30"/>
      <c r="M20" s="30"/>
      <c r="N20" s="30"/>
      <c r="O20" s="30"/>
      <c r="P20" s="30"/>
    </row>
  </sheetData>
  <mergeCells count="11">
    <mergeCell ref="K6:K7"/>
    <mergeCell ref="A1:K1"/>
    <mergeCell ref="A2:K2"/>
    <mergeCell ref="A3:K3"/>
    <mergeCell ref="A4:K4"/>
    <mergeCell ref="A6:A7"/>
    <mergeCell ref="B6:C6"/>
    <mergeCell ref="D6:E6"/>
    <mergeCell ref="F6:G6"/>
    <mergeCell ref="H6:I6"/>
    <mergeCell ref="J6:J7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S22"/>
  <sheetViews>
    <sheetView showGridLines="0" rightToLeft="1" view="pageBreakPreview" zoomScaleNormal="100" zoomScaleSheetLayoutView="100" workbookViewId="0">
      <selection activeCell="H18" sqref="H18"/>
    </sheetView>
  </sheetViews>
  <sheetFormatPr defaultRowHeight="12.75" x14ac:dyDescent="0.2"/>
  <cols>
    <col min="1" max="1" width="13.42578125" customWidth="1"/>
    <col min="13" max="13" width="15.7109375" customWidth="1"/>
  </cols>
  <sheetData>
    <row r="1" spans="1:19" s="69" customFormat="1" ht="22.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33" customFormat="1" ht="20.25" x14ac:dyDescent="0.2">
      <c r="A2" s="364" t="s">
        <v>441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89"/>
      <c r="O2" s="89"/>
      <c r="P2" s="89"/>
      <c r="Q2" s="89"/>
      <c r="R2" s="89"/>
      <c r="S2" s="89"/>
    </row>
    <row r="3" spans="1:19" s="34" customFormat="1" ht="20.25" x14ac:dyDescent="0.2">
      <c r="A3" s="381">
        <v>2022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222"/>
      <c r="O3" s="222"/>
      <c r="P3" s="222"/>
      <c r="Q3" s="222"/>
      <c r="R3" s="222"/>
      <c r="S3" s="222"/>
    </row>
    <row r="4" spans="1:19" s="4" customFormat="1" ht="15.75" x14ac:dyDescent="0.2">
      <c r="A4" s="353" t="s">
        <v>442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90"/>
      <c r="O4" s="90"/>
      <c r="P4" s="90"/>
      <c r="Q4" s="90"/>
      <c r="R4" s="90"/>
      <c r="S4" s="90"/>
    </row>
    <row r="5" spans="1:19" s="70" customFormat="1" ht="15.75" x14ac:dyDescent="0.2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90"/>
      <c r="O5" s="90"/>
      <c r="P5" s="90"/>
      <c r="Q5" s="90"/>
      <c r="R5" s="90"/>
      <c r="S5" s="90"/>
    </row>
    <row r="6" spans="1:19" s="70" customFormat="1" ht="15.75" x14ac:dyDescent="0.2">
      <c r="A6" s="353">
        <v>2022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1:19" s="24" customFormat="1" ht="15" customHeight="1" x14ac:dyDescent="0.2">
      <c r="A7" s="10" t="s">
        <v>391</v>
      </c>
      <c r="B7" s="10"/>
      <c r="M7" s="9" t="s">
        <v>392</v>
      </c>
    </row>
    <row r="8" spans="1:19" ht="33.75" customHeight="1" x14ac:dyDescent="0.2">
      <c r="A8" s="387" t="s">
        <v>314</v>
      </c>
      <c r="B8" s="356" t="s">
        <v>315</v>
      </c>
      <c r="C8" s="356"/>
      <c r="D8" s="356" t="s">
        <v>316</v>
      </c>
      <c r="E8" s="356"/>
      <c r="F8" s="356" t="s">
        <v>317</v>
      </c>
      <c r="G8" s="356"/>
      <c r="H8" s="356" t="s">
        <v>318</v>
      </c>
      <c r="I8" s="356"/>
      <c r="J8" s="356" t="s">
        <v>319</v>
      </c>
      <c r="K8" s="356"/>
      <c r="L8" s="385" t="s">
        <v>320</v>
      </c>
      <c r="M8" s="389" t="s">
        <v>321</v>
      </c>
    </row>
    <row r="9" spans="1:19" ht="42.75" customHeight="1" x14ac:dyDescent="0.2">
      <c r="A9" s="387" t="s">
        <v>18</v>
      </c>
      <c r="B9" s="71" t="s">
        <v>294</v>
      </c>
      <c r="C9" s="71" t="s">
        <v>240</v>
      </c>
      <c r="D9" s="71" t="s">
        <v>294</v>
      </c>
      <c r="E9" s="71" t="s">
        <v>240</v>
      </c>
      <c r="F9" s="71" t="s">
        <v>294</v>
      </c>
      <c r="G9" s="71" t="s">
        <v>240</v>
      </c>
      <c r="H9" s="71" t="s">
        <v>294</v>
      </c>
      <c r="I9" s="71" t="s">
        <v>240</v>
      </c>
      <c r="J9" s="71" t="s">
        <v>294</v>
      </c>
      <c r="K9" s="71" t="s">
        <v>240</v>
      </c>
      <c r="L9" s="385"/>
      <c r="M9" s="389"/>
    </row>
    <row r="10" spans="1:19" s="31" customFormat="1" ht="23.25" customHeight="1" thickBot="1" x14ac:dyDescent="0.25">
      <c r="A10" s="63" t="s">
        <v>194</v>
      </c>
      <c r="B10" s="170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3</v>
      </c>
      <c r="I10" s="170">
        <v>81</v>
      </c>
      <c r="J10" s="170">
        <v>1587</v>
      </c>
      <c r="K10" s="223">
        <v>440</v>
      </c>
      <c r="L10" s="224">
        <f>SUM(B10:K10)</f>
        <v>2111</v>
      </c>
      <c r="M10" s="58" t="s">
        <v>195</v>
      </c>
      <c r="N10" s="30"/>
      <c r="O10" s="30"/>
      <c r="P10" s="30"/>
    </row>
    <row r="11" spans="1:19" s="31" customFormat="1" ht="23.25" customHeight="1" thickTop="1" thickBot="1" x14ac:dyDescent="0.25">
      <c r="A11" s="60" t="s">
        <v>196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7</v>
      </c>
      <c r="I11" s="169">
        <v>56</v>
      </c>
      <c r="J11" s="169">
        <v>1627</v>
      </c>
      <c r="K11" s="225">
        <v>363</v>
      </c>
      <c r="L11" s="186">
        <f t="shared" ref="L11:L21" si="0">SUM(B11:K11)</f>
        <v>2053</v>
      </c>
      <c r="M11" s="59" t="s">
        <v>197</v>
      </c>
      <c r="N11" s="30"/>
      <c r="O11" s="30"/>
      <c r="P11" s="30"/>
    </row>
    <row r="12" spans="1:19" s="31" customFormat="1" ht="23.25" customHeight="1" thickTop="1" thickBot="1" x14ac:dyDescent="0.25">
      <c r="A12" s="63" t="s">
        <v>198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20</v>
      </c>
      <c r="I12" s="170">
        <v>57</v>
      </c>
      <c r="J12" s="170">
        <v>1931</v>
      </c>
      <c r="K12" s="223">
        <v>450</v>
      </c>
      <c r="L12" s="224">
        <f t="shared" si="0"/>
        <v>2458</v>
      </c>
      <c r="M12" s="57" t="s">
        <v>199</v>
      </c>
      <c r="N12" s="30"/>
      <c r="O12" s="30"/>
      <c r="P12" s="30"/>
    </row>
    <row r="13" spans="1:19" s="31" customFormat="1" ht="23.25" customHeight="1" thickTop="1" thickBot="1" x14ac:dyDescent="0.25">
      <c r="A13" s="60" t="s">
        <v>200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7</v>
      </c>
      <c r="I13" s="169">
        <v>8</v>
      </c>
      <c r="J13" s="169">
        <v>1657</v>
      </c>
      <c r="K13" s="225">
        <v>322</v>
      </c>
      <c r="L13" s="186">
        <f t="shared" si="0"/>
        <v>1994</v>
      </c>
      <c r="M13" s="59" t="s">
        <v>201</v>
      </c>
      <c r="N13" s="30"/>
      <c r="O13" s="30"/>
      <c r="P13" s="30"/>
    </row>
    <row r="14" spans="1:19" s="31" customFormat="1" ht="23.25" customHeight="1" thickTop="1" thickBot="1" x14ac:dyDescent="0.25">
      <c r="A14" s="63" t="s">
        <v>202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3</v>
      </c>
      <c r="I14" s="170">
        <v>27</v>
      </c>
      <c r="J14" s="170">
        <v>1681</v>
      </c>
      <c r="K14" s="223">
        <v>329</v>
      </c>
      <c r="L14" s="224">
        <f t="shared" si="0"/>
        <v>2040</v>
      </c>
      <c r="M14" s="57" t="s">
        <v>203</v>
      </c>
      <c r="N14" s="30"/>
      <c r="O14" s="30"/>
      <c r="P14" s="30"/>
    </row>
    <row r="15" spans="1:19" s="31" customFormat="1" ht="23.25" customHeight="1" thickTop="1" thickBot="1" x14ac:dyDescent="0.25">
      <c r="A15" s="60" t="s">
        <v>204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25</v>
      </c>
      <c r="I15" s="169">
        <v>20</v>
      </c>
      <c r="J15" s="169">
        <v>1963</v>
      </c>
      <c r="K15" s="225">
        <v>325</v>
      </c>
      <c r="L15" s="186">
        <f t="shared" si="0"/>
        <v>2333</v>
      </c>
      <c r="M15" s="59" t="s">
        <v>217</v>
      </c>
      <c r="N15" s="30"/>
      <c r="O15" s="30"/>
      <c r="P15" s="30"/>
    </row>
    <row r="16" spans="1:19" s="31" customFormat="1" ht="23.25" customHeight="1" thickTop="1" thickBot="1" x14ac:dyDescent="0.25">
      <c r="A16" s="63" t="s">
        <v>205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2</v>
      </c>
      <c r="I16" s="170">
        <v>52</v>
      </c>
      <c r="J16" s="170">
        <v>1115</v>
      </c>
      <c r="K16" s="223">
        <v>298</v>
      </c>
      <c r="L16" s="224">
        <f t="shared" si="0"/>
        <v>1467</v>
      </c>
      <c r="M16" s="57" t="s">
        <v>206</v>
      </c>
      <c r="N16" s="30"/>
      <c r="O16" s="30"/>
      <c r="P16" s="30"/>
    </row>
    <row r="17" spans="1:16" s="31" customFormat="1" ht="23.25" customHeight="1" thickTop="1" thickBot="1" x14ac:dyDescent="0.25">
      <c r="A17" s="60" t="s">
        <v>207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22</v>
      </c>
      <c r="I17" s="169">
        <v>130</v>
      </c>
      <c r="J17" s="169">
        <v>1686</v>
      </c>
      <c r="K17" s="225">
        <v>300</v>
      </c>
      <c r="L17" s="186">
        <f t="shared" si="0"/>
        <v>2138</v>
      </c>
      <c r="M17" s="59" t="s">
        <v>208</v>
      </c>
      <c r="N17" s="30"/>
      <c r="O17" s="30"/>
      <c r="P17" s="30"/>
    </row>
    <row r="18" spans="1:16" s="31" customFormat="1" ht="23.25" customHeight="1" thickTop="1" thickBot="1" x14ac:dyDescent="0.25">
      <c r="A18" s="63" t="s">
        <v>209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96</v>
      </c>
      <c r="J18" s="170">
        <v>1190</v>
      </c>
      <c r="K18" s="223">
        <v>417</v>
      </c>
      <c r="L18" s="224">
        <f t="shared" si="0"/>
        <v>1703</v>
      </c>
      <c r="M18" s="57" t="s">
        <v>210</v>
      </c>
      <c r="N18" s="30"/>
      <c r="O18" s="30"/>
      <c r="P18" s="30"/>
    </row>
    <row r="19" spans="1:16" s="31" customFormat="1" ht="23.25" customHeight="1" thickTop="1" thickBot="1" x14ac:dyDescent="0.25">
      <c r="A19" s="60" t="s">
        <v>211</v>
      </c>
      <c r="B19" s="169">
        <v>0</v>
      </c>
      <c r="C19" s="169">
        <v>1</v>
      </c>
      <c r="D19" s="169">
        <v>0</v>
      </c>
      <c r="E19" s="169">
        <v>0</v>
      </c>
      <c r="F19" s="169">
        <v>0</v>
      </c>
      <c r="G19" s="169">
        <v>0</v>
      </c>
      <c r="H19" s="169">
        <v>30</v>
      </c>
      <c r="I19" s="169">
        <v>102</v>
      </c>
      <c r="J19" s="169">
        <v>2024</v>
      </c>
      <c r="K19" s="225">
        <v>377</v>
      </c>
      <c r="L19" s="186">
        <f t="shared" si="0"/>
        <v>2534</v>
      </c>
      <c r="M19" s="59" t="s">
        <v>212</v>
      </c>
      <c r="N19" s="30"/>
      <c r="O19" s="30"/>
      <c r="P19" s="30"/>
    </row>
    <row r="20" spans="1:16" s="31" customFormat="1" ht="23.25" customHeight="1" thickTop="1" thickBot="1" x14ac:dyDescent="0.25">
      <c r="A20" s="63" t="s">
        <v>213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31</v>
      </c>
      <c r="J20" s="170">
        <v>851</v>
      </c>
      <c r="K20" s="223">
        <v>318</v>
      </c>
      <c r="L20" s="224">
        <f t="shared" si="0"/>
        <v>1200</v>
      </c>
      <c r="M20" s="57" t="s">
        <v>218</v>
      </c>
      <c r="N20" s="30"/>
      <c r="O20" s="30"/>
      <c r="P20" s="30"/>
    </row>
    <row r="21" spans="1:16" s="31" customFormat="1" ht="23.25" customHeight="1" thickTop="1" x14ac:dyDescent="0.2">
      <c r="A21" s="38" t="s">
        <v>214</v>
      </c>
      <c r="B21" s="171">
        <v>0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56</v>
      </c>
      <c r="J21" s="171">
        <v>373</v>
      </c>
      <c r="K21" s="226">
        <v>370</v>
      </c>
      <c r="L21" s="210">
        <f t="shared" si="0"/>
        <v>799</v>
      </c>
      <c r="M21" s="61" t="s">
        <v>219</v>
      </c>
      <c r="N21" s="30"/>
      <c r="O21" s="30"/>
      <c r="P21" s="30"/>
    </row>
    <row r="22" spans="1:16" s="31" customFormat="1" ht="38.25" customHeight="1" x14ac:dyDescent="0.2">
      <c r="A22" s="78" t="s">
        <v>45</v>
      </c>
      <c r="B22" s="155">
        <f>SUM(B10:B21)</f>
        <v>0</v>
      </c>
      <c r="C22" s="155">
        <f>SUM(C10:C21)</f>
        <v>1</v>
      </c>
      <c r="D22" s="155">
        <f t="shared" ref="D22:K22" si="1">SUM(D10:D21)</f>
        <v>0</v>
      </c>
      <c r="E22" s="155">
        <f t="shared" si="1"/>
        <v>0</v>
      </c>
      <c r="F22" s="155">
        <f t="shared" si="1"/>
        <v>0</v>
      </c>
      <c r="G22" s="155">
        <f t="shared" si="1"/>
        <v>0</v>
      </c>
      <c r="H22" s="155">
        <f t="shared" si="1"/>
        <v>119</v>
      </c>
      <c r="I22" s="155">
        <f t="shared" si="1"/>
        <v>716</v>
      </c>
      <c r="J22" s="155">
        <f t="shared" si="1"/>
        <v>17685</v>
      </c>
      <c r="K22" s="155">
        <f t="shared" si="1"/>
        <v>4309</v>
      </c>
      <c r="L22" s="155">
        <f>SUM(L10:L21)</f>
        <v>22830</v>
      </c>
      <c r="M22" s="74" t="s">
        <v>46</v>
      </c>
      <c r="N22" s="30"/>
      <c r="O22" s="30"/>
      <c r="P22" s="30"/>
    </row>
  </sheetData>
  <mergeCells count="12">
    <mergeCell ref="L8:L9"/>
    <mergeCell ref="M8:M9"/>
    <mergeCell ref="A2:M2"/>
    <mergeCell ref="A3:M3"/>
    <mergeCell ref="A4:M5"/>
    <mergeCell ref="A6:M6"/>
    <mergeCell ref="A8:A9"/>
    <mergeCell ref="B8:C8"/>
    <mergeCell ref="D8:E8"/>
    <mergeCell ref="F8:G8"/>
    <mergeCell ref="H8:I8"/>
    <mergeCell ref="J8:K8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</sheetPr>
  <dimension ref="A1:V12"/>
  <sheetViews>
    <sheetView showGridLines="0" rightToLeft="1" view="pageBreakPreview" zoomScale="76" zoomScaleNormal="120" zoomScaleSheetLayoutView="76" workbookViewId="0">
      <selection activeCell="I10" sqref="I10"/>
    </sheetView>
  </sheetViews>
  <sheetFormatPr defaultColWidth="9.140625" defaultRowHeight="12.75" x14ac:dyDescent="0.2"/>
  <cols>
    <col min="1" max="1" width="14.7109375" style="3" customWidth="1"/>
    <col min="2" max="2" width="17.5703125" style="307" customWidth="1"/>
    <col min="3" max="3" width="7.7109375" style="307" customWidth="1"/>
    <col min="4" max="4" width="21.140625" style="307" customWidth="1"/>
    <col min="5" max="5" width="18" style="307" customWidth="1"/>
    <col min="6" max="6" width="18.7109375" style="307" customWidth="1"/>
    <col min="7" max="8" width="15.42578125" style="3" customWidth="1"/>
    <col min="9" max="9" width="17.5703125" style="3" customWidth="1"/>
    <col min="10" max="10" width="6.5703125" style="3" customWidth="1"/>
    <col min="11" max="11" width="17.7109375" style="3" customWidth="1"/>
    <col min="12" max="12" width="3.7109375" style="3" customWidth="1"/>
    <col min="13" max="14" width="7.7109375" style="4" customWidth="1"/>
    <col min="15" max="16384" width="9.140625" style="4"/>
  </cols>
  <sheetData>
    <row r="1" spans="1:22" s="69" customFormat="1" ht="38.25" customHeight="1" x14ac:dyDescent="0.2">
      <c r="A1" s="305"/>
      <c r="B1" s="380"/>
      <c r="C1" s="380"/>
      <c r="D1" s="380"/>
      <c r="E1" s="380"/>
      <c r="F1" s="380"/>
      <c r="G1" s="380"/>
      <c r="H1" s="380"/>
      <c r="I1" s="380"/>
      <c r="J1" s="277"/>
      <c r="K1" s="277"/>
      <c r="L1" s="277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x14ac:dyDescent="0.2">
      <c r="A2" s="364" t="s">
        <v>431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22" ht="20.25" x14ac:dyDescent="0.2">
      <c r="A3" s="391" t="s">
        <v>472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22" ht="15.75" x14ac:dyDescent="0.2">
      <c r="A4" s="353" t="s">
        <v>433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22" ht="15.75" x14ac:dyDescent="0.2">
      <c r="A5" s="353" t="s">
        <v>472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6" spans="1:22" ht="15.75" x14ac:dyDescent="0.2">
      <c r="A6" s="306" t="s">
        <v>434</v>
      </c>
      <c r="K6" s="390" t="s">
        <v>432</v>
      </c>
      <c r="L6" s="390"/>
    </row>
    <row r="7" spans="1:22" ht="49.9" customHeight="1" x14ac:dyDescent="0.2">
      <c r="A7" s="405" t="s">
        <v>427</v>
      </c>
      <c r="B7" s="406"/>
      <c r="C7" s="407"/>
      <c r="D7" s="308">
        <v>2017</v>
      </c>
      <c r="E7" s="308">
        <v>2018</v>
      </c>
      <c r="F7" s="309">
        <v>2019</v>
      </c>
      <c r="G7" s="309">
        <v>2020</v>
      </c>
      <c r="H7" s="309">
        <v>2021</v>
      </c>
      <c r="I7" s="310">
        <v>2022</v>
      </c>
      <c r="J7" s="395" t="s">
        <v>426</v>
      </c>
      <c r="K7" s="396"/>
      <c r="L7" s="396"/>
    </row>
    <row r="8" spans="1:22" ht="48" customHeight="1" thickBot="1" x14ac:dyDescent="0.25">
      <c r="A8" s="408" t="s">
        <v>425</v>
      </c>
      <c r="B8" s="409"/>
      <c r="C8" s="410"/>
      <c r="D8" s="311">
        <v>309</v>
      </c>
      <c r="E8" s="311">
        <v>389</v>
      </c>
      <c r="F8" s="312">
        <v>500</v>
      </c>
      <c r="G8" s="312">
        <v>539</v>
      </c>
      <c r="H8" s="312">
        <v>562</v>
      </c>
      <c r="I8" s="313">
        <v>615</v>
      </c>
      <c r="J8" s="397" t="s">
        <v>424</v>
      </c>
      <c r="K8" s="398"/>
      <c r="L8" s="398"/>
    </row>
    <row r="9" spans="1:22" ht="51.6" customHeight="1" thickTop="1" thickBot="1" x14ac:dyDescent="0.25">
      <c r="A9" s="411" t="s">
        <v>423</v>
      </c>
      <c r="B9" s="412"/>
      <c r="C9" s="413"/>
      <c r="D9" s="314">
        <v>120</v>
      </c>
      <c r="E9" s="314">
        <v>245</v>
      </c>
      <c r="F9" s="315">
        <v>274</v>
      </c>
      <c r="G9" s="315">
        <v>308</v>
      </c>
      <c r="H9" s="315">
        <v>358</v>
      </c>
      <c r="I9" s="316">
        <v>396</v>
      </c>
      <c r="J9" s="399" t="s">
        <v>422</v>
      </c>
      <c r="K9" s="400"/>
      <c r="L9" s="400"/>
    </row>
    <row r="10" spans="1:22" ht="45.6" customHeight="1" thickTop="1" x14ac:dyDescent="0.2">
      <c r="A10" s="414" t="s">
        <v>421</v>
      </c>
      <c r="B10" s="415"/>
      <c r="C10" s="416"/>
      <c r="D10" s="317">
        <v>919</v>
      </c>
      <c r="E10" s="317">
        <v>954</v>
      </c>
      <c r="F10" s="318">
        <v>1450</v>
      </c>
      <c r="G10" s="318">
        <v>1644</v>
      </c>
      <c r="H10" s="318">
        <v>1897</v>
      </c>
      <c r="I10" s="319">
        <v>2242</v>
      </c>
      <c r="J10" s="401" t="s">
        <v>420</v>
      </c>
      <c r="K10" s="402"/>
      <c r="L10" s="402"/>
    </row>
    <row r="11" spans="1:22" ht="40.15" customHeight="1" x14ac:dyDescent="0.2">
      <c r="A11" s="392" t="s">
        <v>45</v>
      </c>
      <c r="B11" s="393"/>
      <c r="C11" s="394"/>
      <c r="D11" s="275">
        <f>SUM(D8:D10)</f>
        <v>1348</v>
      </c>
      <c r="E11" s="275">
        <f t="shared" ref="E11:I11" si="0">SUM(E8:E10)</f>
        <v>1588</v>
      </c>
      <c r="F11" s="275">
        <f t="shared" si="0"/>
        <v>2224</v>
      </c>
      <c r="G11" s="275">
        <f t="shared" si="0"/>
        <v>2491</v>
      </c>
      <c r="H11" s="275">
        <v>2817</v>
      </c>
      <c r="I11" s="275">
        <f t="shared" si="0"/>
        <v>3253</v>
      </c>
      <c r="J11" s="403" t="s">
        <v>8</v>
      </c>
      <c r="K11" s="404"/>
      <c r="L11" s="404"/>
    </row>
    <row r="12" spans="1:22" ht="30" customHeight="1" x14ac:dyDescent="0.2"/>
  </sheetData>
  <mergeCells count="16">
    <mergeCell ref="A11:C11"/>
    <mergeCell ref="J7:L7"/>
    <mergeCell ref="J8:L8"/>
    <mergeCell ref="J9:L9"/>
    <mergeCell ref="J10:L10"/>
    <mergeCell ref="J11:L11"/>
    <mergeCell ref="A7:C7"/>
    <mergeCell ref="A8:C8"/>
    <mergeCell ref="A9:C9"/>
    <mergeCell ref="A10:C10"/>
    <mergeCell ref="K6:L6"/>
    <mergeCell ref="B1:I1"/>
    <mergeCell ref="A2:L2"/>
    <mergeCell ref="A3:L3"/>
    <mergeCell ref="A4:L4"/>
    <mergeCell ref="A5:L5"/>
  </mergeCells>
  <printOptions horizontalCentered="1"/>
  <pageMargins left="0.78740157480314965" right="0.78740157480314965" top="1.5748031496062993" bottom="0.39370078740157483" header="0.51181102362204722" footer="0.51181102362204722"/>
  <pageSetup paperSize="9" scale="4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</sheetPr>
  <dimension ref="A1:J21"/>
  <sheetViews>
    <sheetView rightToLeft="1" view="pageBreakPreview" zoomScaleSheetLayoutView="100" workbookViewId="0">
      <selection activeCell="C11" sqref="C11"/>
    </sheetView>
  </sheetViews>
  <sheetFormatPr defaultColWidth="9.140625" defaultRowHeight="12.75" x14ac:dyDescent="0.2"/>
  <cols>
    <col min="1" max="1" width="24.140625" style="67" customWidth="1"/>
    <col min="2" max="2" width="14.5703125" style="4" customWidth="1"/>
    <col min="3" max="3" width="11" style="4" customWidth="1"/>
    <col min="4" max="4" width="11.140625" style="4" customWidth="1"/>
    <col min="5" max="5" width="10.7109375" style="4" customWidth="1"/>
    <col min="6" max="7" width="12.7109375" style="4" customWidth="1"/>
    <col min="8" max="8" width="10.140625" style="4" customWidth="1"/>
    <col min="9" max="9" width="18.7109375" style="75" customWidth="1"/>
    <col min="10" max="11" width="9.140625" style="4"/>
    <col min="12" max="12" width="15.28515625" style="4" bestFit="1" customWidth="1"/>
    <col min="13" max="16384" width="9.140625" style="4"/>
  </cols>
  <sheetData>
    <row r="1" spans="1:10" s="69" customFormat="1" ht="40.15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76"/>
    </row>
    <row r="2" spans="1:10" s="33" customFormat="1" ht="20.25" x14ac:dyDescent="0.2">
      <c r="A2" s="42" t="s">
        <v>376</v>
      </c>
      <c r="B2" s="35"/>
      <c r="C2" s="35"/>
      <c r="D2" s="35"/>
      <c r="E2" s="35"/>
      <c r="F2" s="35"/>
      <c r="G2" s="35"/>
      <c r="H2" s="35"/>
      <c r="I2" s="35"/>
    </row>
    <row r="3" spans="1:10" s="33" customFormat="1" ht="20.25" x14ac:dyDescent="0.2">
      <c r="A3" s="36">
        <v>2022</v>
      </c>
      <c r="B3" s="35"/>
      <c r="C3" s="35"/>
      <c r="D3" s="35"/>
      <c r="E3" s="35"/>
      <c r="F3" s="35"/>
      <c r="G3" s="35"/>
      <c r="H3" s="35"/>
      <c r="I3" s="37"/>
    </row>
    <row r="4" spans="1:10" ht="31.5" x14ac:dyDescent="0.2">
      <c r="A4" s="26" t="s">
        <v>377</v>
      </c>
      <c r="B4" s="23"/>
      <c r="C4" s="23"/>
      <c r="D4" s="23"/>
      <c r="E4" s="23"/>
      <c r="F4" s="23"/>
      <c r="G4" s="23"/>
      <c r="H4" s="23"/>
      <c r="I4" s="23"/>
    </row>
    <row r="5" spans="1:10" ht="15.75" x14ac:dyDescent="0.2">
      <c r="A5" s="27">
        <v>2022</v>
      </c>
      <c r="B5" s="23"/>
      <c r="C5" s="23"/>
      <c r="D5" s="23"/>
      <c r="E5" s="23"/>
      <c r="F5" s="23"/>
      <c r="G5" s="23"/>
      <c r="H5" s="23"/>
      <c r="I5" s="23"/>
    </row>
    <row r="6" spans="1:10" s="24" customFormat="1" ht="24" customHeight="1" x14ac:dyDescent="0.2">
      <c r="A6" s="10" t="s">
        <v>393</v>
      </c>
      <c r="I6" s="21" t="s">
        <v>394</v>
      </c>
    </row>
    <row r="7" spans="1:10" s="24" customFormat="1" ht="18" customHeight="1" thickBot="1" x14ac:dyDescent="0.25">
      <c r="A7" s="418" t="s">
        <v>116</v>
      </c>
      <c r="B7" s="356" t="s">
        <v>234</v>
      </c>
      <c r="C7" s="422" t="s">
        <v>268</v>
      </c>
      <c r="D7" s="368"/>
      <c r="E7" s="368"/>
      <c r="F7" s="422" t="s">
        <v>269</v>
      </c>
      <c r="G7" s="368"/>
      <c r="H7" s="368"/>
      <c r="I7" s="423" t="s">
        <v>270</v>
      </c>
    </row>
    <row r="8" spans="1:10" s="24" customFormat="1" ht="18" customHeight="1" thickTop="1" thickBot="1" x14ac:dyDescent="0.25">
      <c r="A8" s="419"/>
      <c r="B8" s="356"/>
      <c r="C8" s="368"/>
      <c r="D8" s="368"/>
      <c r="E8" s="368"/>
      <c r="F8" s="368"/>
      <c r="G8" s="368"/>
      <c r="H8" s="368"/>
      <c r="I8" s="424"/>
    </row>
    <row r="9" spans="1:10" s="24" customFormat="1" ht="18" customHeight="1" thickTop="1" thickBot="1" x14ac:dyDescent="0.25">
      <c r="A9" s="420"/>
      <c r="B9" s="356"/>
      <c r="C9" s="356" t="s">
        <v>233</v>
      </c>
      <c r="D9" s="356" t="s">
        <v>232</v>
      </c>
      <c r="E9" s="417" t="s">
        <v>244</v>
      </c>
      <c r="F9" s="356" t="s">
        <v>233</v>
      </c>
      <c r="G9" s="356" t="s">
        <v>232</v>
      </c>
      <c r="H9" s="417" t="s">
        <v>244</v>
      </c>
      <c r="I9" s="424"/>
    </row>
    <row r="10" spans="1:10" s="3" customFormat="1" ht="25.5" customHeight="1" thickTop="1" x14ac:dyDescent="0.2">
      <c r="A10" s="421"/>
      <c r="B10" s="356"/>
      <c r="C10" s="356"/>
      <c r="D10" s="356"/>
      <c r="E10" s="417"/>
      <c r="F10" s="356"/>
      <c r="G10" s="356"/>
      <c r="H10" s="417"/>
      <c r="I10" s="425"/>
    </row>
    <row r="11" spans="1:10" ht="40.5" customHeight="1" thickBot="1" x14ac:dyDescent="0.25">
      <c r="A11" s="63" t="s">
        <v>126</v>
      </c>
      <c r="B11" s="103">
        <v>150</v>
      </c>
      <c r="C11" s="103">
        <v>31</v>
      </c>
      <c r="D11" s="103">
        <v>807</v>
      </c>
      <c r="E11" s="152">
        <f>C11+D11</f>
        <v>838</v>
      </c>
      <c r="F11" s="104" t="s">
        <v>471</v>
      </c>
      <c r="G11" s="103">
        <v>50124</v>
      </c>
      <c r="H11" s="181">
        <f>G11</f>
        <v>50124</v>
      </c>
      <c r="I11" s="58" t="s">
        <v>271</v>
      </c>
    </row>
    <row r="12" spans="1:10" ht="40.5" customHeight="1" thickTop="1" x14ac:dyDescent="0.2">
      <c r="A12" s="38" t="s">
        <v>127</v>
      </c>
      <c r="B12" s="105">
        <v>599</v>
      </c>
      <c r="C12" s="105">
        <v>1712</v>
      </c>
      <c r="D12" s="105">
        <v>96486</v>
      </c>
      <c r="E12" s="105">
        <f>C12+D12</f>
        <v>98198</v>
      </c>
      <c r="F12" s="106">
        <v>1134244</v>
      </c>
      <c r="G12" s="105">
        <v>13901415</v>
      </c>
      <c r="H12" s="153">
        <f>F12+G12</f>
        <v>15035659</v>
      </c>
      <c r="I12" s="61" t="s">
        <v>272</v>
      </c>
    </row>
    <row r="13" spans="1:10" ht="40.5" customHeight="1" x14ac:dyDescent="0.2">
      <c r="A13" s="78" t="s">
        <v>7</v>
      </c>
      <c r="B13" s="107">
        <f>SUM(B11:B12)</f>
        <v>749</v>
      </c>
      <c r="C13" s="107">
        <f t="shared" ref="C13:G13" si="0">SUM(C11:C12)</f>
        <v>1743</v>
      </c>
      <c r="D13" s="107">
        <f t="shared" si="0"/>
        <v>97293</v>
      </c>
      <c r="E13" s="107">
        <f t="shared" si="0"/>
        <v>99036</v>
      </c>
      <c r="F13" s="107">
        <f t="shared" si="0"/>
        <v>1134244</v>
      </c>
      <c r="G13" s="107">
        <f t="shared" si="0"/>
        <v>13951539</v>
      </c>
      <c r="H13" s="107">
        <f>SUM(H11:H12)</f>
        <v>15085783</v>
      </c>
      <c r="I13" s="74" t="s">
        <v>44</v>
      </c>
    </row>
    <row r="14" spans="1:10" x14ac:dyDescent="0.2">
      <c r="A14" s="7"/>
      <c r="I14" s="108"/>
    </row>
    <row r="17" spans="5:9" ht="13.5" customHeight="1" x14ac:dyDescent="0.2">
      <c r="E17" s="75"/>
      <c r="I17" s="4"/>
    </row>
    <row r="18" spans="5:9" ht="13.5" customHeight="1" x14ac:dyDescent="0.2">
      <c r="E18" s="75"/>
      <c r="I18" s="4"/>
    </row>
    <row r="19" spans="5:9" x14ac:dyDescent="0.2">
      <c r="E19" s="75"/>
      <c r="I19" s="4"/>
    </row>
    <row r="20" spans="5:9" x14ac:dyDescent="0.2">
      <c r="E20" s="75"/>
      <c r="I20" s="4"/>
    </row>
    <row r="21" spans="5:9" x14ac:dyDescent="0.2">
      <c r="E21" s="75"/>
      <c r="I21" s="4"/>
    </row>
  </sheetData>
  <mergeCells count="12">
    <mergeCell ref="G9:G10"/>
    <mergeCell ref="H9:H10"/>
    <mergeCell ref="A1:I1"/>
    <mergeCell ref="A7:A10"/>
    <mergeCell ref="B7:B10"/>
    <mergeCell ref="C7:E8"/>
    <mergeCell ref="F7:H8"/>
    <mergeCell ref="I7:I10"/>
    <mergeCell ref="C9:C10"/>
    <mergeCell ref="D9:D10"/>
    <mergeCell ref="E9:E10"/>
    <mergeCell ref="F9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39997558519241921"/>
  </sheetPr>
  <dimension ref="A1:P39"/>
  <sheetViews>
    <sheetView showGridLines="0" rightToLeft="1" view="pageBreakPreview" zoomScale="110" zoomScaleNormal="75" zoomScaleSheetLayoutView="110" workbookViewId="0">
      <selection activeCell="A5" sqref="A5"/>
    </sheetView>
  </sheetViews>
  <sheetFormatPr defaultColWidth="9.140625" defaultRowHeight="12.75" x14ac:dyDescent="0.2"/>
  <cols>
    <col min="1" max="1" width="24.140625" style="67" customWidth="1"/>
    <col min="2" max="2" width="12.7109375" style="4" customWidth="1"/>
    <col min="3" max="3" width="11" style="4" customWidth="1"/>
    <col min="4" max="4" width="11.140625" style="4" customWidth="1"/>
    <col min="5" max="5" width="10.7109375" style="4" customWidth="1"/>
    <col min="6" max="8" width="12.7109375" style="4" customWidth="1"/>
    <col min="9" max="9" width="18.7109375" style="75" customWidth="1"/>
    <col min="10" max="11" width="9.140625" style="4"/>
    <col min="12" max="12" width="26.7109375" style="4" customWidth="1"/>
    <col min="13" max="16384" width="9.140625" style="4"/>
  </cols>
  <sheetData>
    <row r="1" spans="1:16" s="69" customFormat="1" ht="26.25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76"/>
      <c r="K1" s="76"/>
      <c r="L1" s="76"/>
      <c r="M1" s="76"/>
      <c r="N1" s="76"/>
      <c r="O1" s="76"/>
      <c r="P1" s="76"/>
    </row>
    <row r="2" spans="1:16" s="109" customFormat="1" ht="18" x14ac:dyDescent="0.2">
      <c r="A2" s="193" t="s">
        <v>379</v>
      </c>
      <c r="B2" s="172"/>
      <c r="C2" s="172"/>
      <c r="D2" s="172"/>
      <c r="E2" s="172"/>
      <c r="F2" s="172"/>
      <c r="G2" s="172"/>
      <c r="H2" s="172"/>
      <c r="I2" s="172"/>
    </row>
    <row r="3" spans="1:16" s="109" customFormat="1" ht="18" x14ac:dyDescent="0.2">
      <c r="A3" s="22">
        <v>2022</v>
      </c>
      <c r="B3" s="172"/>
      <c r="C3" s="172"/>
      <c r="D3" s="172"/>
      <c r="E3" s="172"/>
      <c r="F3" s="172"/>
      <c r="G3" s="172"/>
      <c r="H3" s="172"/>
      <c r="I3" s="194"/>
    </row>
    <row r="4" spans="1:16" ht="15.75" x14ac:dyDescent="0.2">
      <c r="A4" s="26" t="s">
        <v>378</v>
      </c>
      <c r="B4" s="23"/>
      <c r="C4" s="23"/>
      <c r="D4" s="23"/>
      <c r="E4" s="23"/>
      <c r="F4" s="23"/>
      <c r="G4" s="23"/>
      <c r="H4" s="23"/>
      <c r="I4" s="23"/>
    </row>
    <row r="5" spans="1:16" ht="15.75" x14ac:dyDescent="0.2">
      <c r="A5" s="27">
        <v>2022</v>
      </c>
      <c r="B5" s="23"/>
      <c r="C5" s="23"/>
      <c r="D5" s="23"/>
      <c r="E5" s="23"/>
      <c r="F5" s="23"/>
      <c r="G5" s="23"/>
      <c r="H5" s="23"/>
      <c r="I5" s="23"/>
    </row>
    <row r="8" spans="1:16" x14ac:dyDescent="0.2">
      <c r="E8" s="75"/>
      <c r="I8" s="4"/>
    </row>
    <row r="9" spans="1:16" ht="29.45" customHeight="1" x14ac:dyDescent="0.2">
      <c r="E9" s="75"/>
      <c r="I9" s="4"/>
      <c r="L9" s="195" t="s">
        <v>289</v>
      </c>
      <c r="M9" s="196">
        <f>SUM('80'!B11)</f>
        <v>150</v>
      </c>
    </row>
    <row r="10" spans="1:16" ht="27.6" customHeight="1" x14ac:dyDescent="0.2">
      <c r="E10" s="75"/>
      <c r="I10" s="4"/>
      <c r="L10" s="195" t="s">
        <v>290</v>
      </c>
      <c r="M10" s="196">
        <f>SUM('80'!B12)</f>
        <v>599</v>
      </c>
    </row>
    <row r="11" spans="1:16" x14ac:dyDescent="0.2">
      <c r="E11" s="75"/>
      <c r="I11" s="4"/>
    </row>
    <row r="12" spans="1:16" x14ac:dyDescent="0.2">
      <c r="E12" s="75"/>
      <c r="I12" s="4"/>
    </row>
    <row r="13" spans="1:16" x14ac:dyDescent="0.2">
      <c r="E13" s="75"/>
      <c r="I13" s="4"/>
    </row>
    <row r="39" spans="1:9" x14ac:dyDescent="0.2">
      <c r="A39" s="363" t="s">
        <v>302</v>
      </c>
      <c r="B39" s="363"/>
      <c r="C39" s="363"/>
      <c r="D39" s="363"/>
      <c r="E39" s="363"/>
      <c r="F39" s="363"/>
      <c r="G39" s="363"/>
      <c r="H39" s="363"/>
      <c r="I39" s="363"/>
    </row>
  </sheetData>
  <mergeCells count="2">
    <mergeCell ref="A1:I1"/>
    <mergeCell ref="A39:I39"/>
  </mergeCells>
  <phoneticPr fontId="6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21"/>
  <sheetViews>
    <sheetView showGridLines="0" rightToLeft="1" view="pageBreakPreview" topLeftCell="A7" zoomScale="120" zoomScaleNormal="100" zoomScaleSheetLayoutView="120" workbookViewId="0">
      <selection activeCell="F21" sqref="F21"/>
    </sheetView>
  </sheetViews>
  <sheetFormatPr defaultColWidth="9.140625" defaultRowHeight="12.75" x14ac:dyDescent="0.2"/>
  <cols>
    <col min="1" max="1" width="40.7109375" style="1" customWidth="1"/>
    <col min="2" max="2" width="4.140625" style="1" customWidth="1"/>
    <col min="3" max="3" width="40.7109375" style="5" customWidth="1"/>
    <col min="4" max="16384" width="9.140625" style="1"/>
  </cols>
  <sheetData>
    <row r="1" spans="1:11" s="18" customFormat="1" ht="28.15" customHeight="1" x14ac:dyDescent="0.2">
      <c r="A1" s="349"/>
      <c r="B1" s="349"/>
      <c r="C1" s="349"/>
      <c r="D1" s="17"/>
      <c r="E1" s="17"/>
      <c r="F1" s="17"/>
      <c r="G1" s="17"/>
      <c r="H1" s="17"/>
      <c r="I1" s="17"/>
      <c r="J1" s="17"/>
      <c r="K1" s="17"/>
    </row>
    <row r="2" spans="1:11" s="12" customFormat="1" ht="34.5" customHeight="1" x14ac:dyDescent="0.2">
      <c r="A2" s="11"/>
      <c r="C2" s="19"/>
    </row>
    <row r="3" spans="1:11" s="12" customFormat="1" ht="15.75" customHeight="1" x14ac:dyDescent="0.2">
      <c r="A3" s="260" t="s">
        <v>162</v>
      </c>
      <c r="B3" s="160"/>
      <c r="C3" s="270" t="s">
        <v>0</v>
      </c>
    </row>
    <row r="4" spans="1:11" ht="15" x14ac:dyDescent="0.2">
      <c r="A4" s="255"/>
      <c r="B4" s="161"/>
      <c r="C4" s="270" t="s">
        <v>1</v>
      </c>
    </row>
    <row r="5" spans="1:11" s="2" customFormat="1" ht="70.5" customHeight="1" x14ac:dyDescent="0.2">
      <c r="A5" s="256" t="s">
        <v>257</v>
      </c>
      <c r="B5" s="263"/>
      <c r="C5" s="264" t="s">
        <v>113</v>
      </c>
    </row>
    <row r="6" spans="1:11" s="2" customFormat="1" ht="11.25" customHeight="1" x14ac:dyDescent="0.2">
      <c r="A6" s="256"/>
      <c r="B6" s="263"/>
      <c r="C6" s="264"/>
    </row>
    <row r="7" spans="1:11" s="2" customFormat="1" ht="56.25" x14ac:dyDescent="0.2">
      <c r="A7" s="257" t="s">
        <v>435</v>
      </c>
      <c r="B7" s="263"/>
      <c r="C7" s="264" t="s">
        <v>436</v>
      </c>
    </row>
    <row r="8" spans="1:11" s="2" customFormat="1" ht="11.25" customHeight="1" x14ac:dyDescent="0.2">
      <c r="A8" s="258"/>
      <c r="B8" s="263"/>
      <c r="C8" s="264"/>
    </row>
    <row r="9" spans="1:11" s="2" customFormat="1" ht="54.75" customHeight="1" x14ac:dyDescent="0.2">
      <c r="A9" s="257" t="s">
        <v>303</v>
      </c>
      <c r="B9" s="263"/>
      <c r="C9" s="264" t="s">
        <v>304</v>
      </c>
    </row>
    <row r="10" spans="1:11" s="2" customFormat="1" ht="12.75" customHeight="1" x14ac:dyDescent="0.2">
      <c r="A10" s="258"/>
      <c r="B10" s="263"/>
      <c r="C10" s="264"/>
    </row>
    <row r="11" spans="1:11" s="2" customFormat="1" ht="38.25" customHeight="1" x14ac:dyDescent="0.2">
      <c r="A11" s="258" t="s">
        <v>163</v>
      </c>
      <c r="B11" s="263"/>
      <c r="C11" s="265" t="s">
        <v>277</v>
      </c>
    </row>
    <row r="12" spans="1:11" s="2" customFormat="1" ht="13.5" customHeight="1" x14ac:dyDescent="0.2">
      <c r="A12" s="258"/>
      <c r="B12" s="263"/>
      <c r="C12" s="266"/>
    </row>
    <row r="13" spans="1:11" s="2" customFormat="1" ht="19.5" customHeight="1" x14ac:dyDescent="0.2">
      <c r="A13" s="259" t="s">
        <v>2</v>
      </c>
      <c r="B13" s="263"/>
      <c r="C13" s="267" t="s">
        <v>3</v>
      </c>
    </row>
    <row r="14" spans="1:11" s="6" customFormat="1" ht="18.75" x14ac:dyDescent="0.45">
      <c r="A14" s="261" t="s">
        <v>324</v>
      </c>
      <c r="B14" s="268"/>
      <c r="C14" s="268" t="s">
        <v>329</v>
      </c>
    </row>
    <row r="15" spans="1:11" ht="18.75" x14ac:dyDescent="0.45">
      <c r="A15" s="262" t="s">
        <v>325</v>
      </c>
      <c r="B15" s="268"/>
      <c r="C15" s="269" t="s">
        <v>330</v>
      </c>
    </row>
    <row r="16" spans="1:11" ht="18.75" x14ac:dyDescent="0.45">
      <c r="A16" s="261" t="s">
        <v>326</v>
      </c>
      <c r="B16" s="268"/>
      <c r="C16" s="268" t="s">
        <v>331</v>
      </c>
    </row>
    <row r="17" spans="1:4" ht="18.75" x14ac:dyDescent="0.45">
      <c r="A17" s="261" t="s">
        <v>327</v>
      </c>
      <c r="B17" s="268"/>
      <c r="C17" s="268" t="s">
        <v>332</v>
      </c>
    </row>
    <row r="18" spans="1:4" ht="18.75" x14ac:dyDescent="0.45">
      <c r="A18" s="261" t="s">
        <v>305</v>
      </c>
      <c r="B18" s="268"/>
      <c r="C18" s="268" t="s">
        <v>333</v>
      </c>
    </row>
    <row r="19" spans="1:4" ht="12.75" customHeight="1" x14ac:dyDescent="0.45">
      <c r="A19" s="261" t="s">
        <v>328</v>
      </c>
      <c r="B19" s="347" t="s">
        <v>334</v>
      </c>
      <c r="C19" s="348"/>
    </row>
    <row r="20" spans="1:4" ht="12.75" customHeight="1" x14ac:dyDescent="0.45">
      <c r="A20" s="261" t="s">
        <v>476</v>
      </c>
      <c r="B20" s="269"/>
      <c r="C20" s="268" t="s">
        <v>478</v>
      </c>
    </row>
    <row r="21" spans="1:4" s="13" customFormat="1" ht="14.25" customHeight="1" x14ac:dyDescent="0.45">
      <c r="A21" s="261" t="s">
        <v>477</v>
      </c>
      <c r="B21" s="268"/>
      <c r="C21" s="346" t="s">
        <v>479</v>
      </c>
      <c r="D21" s="6"/>
    </row>
  </sheetData>
  <mergeCells count="2">
    <mergeCell ref="B19:C19"/>
    <mergeCell ref="A1:C1"/>
  </mergeCells>
  <phoneticPr fontId="6" type="noConversion"/>
  <printOptions horizontalCentered="1"/>
  <pageMargins left="0" right="0" top="0.78740157480314965" bottom="0.78740157480314965" header="0.51181102362204722" footer="0.51181102362204722"/>
  <pageSetup paperSize="9" scale="95" orientation="portrait" errors="blank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39997558519241921"/>
  </sheetPr>
  <dimension ref="A1:P13"/>
  <sheetViews>
    <sheetView showGridLines="0" rightToLeft="1" view="pageBreakPreview" zoomScaleSheetLayoutView="100" workbookViewId="0">
      <selection activeCell="G13" sqref="G13"/>
    </sheetView>
  </sheetViews>
  <sheetFormatPr defaultColWidth="9.140625" defaultRowHeight="12.75" x14ac:dyDescent="0.2"/>
  <cols>
    <col min="1" max="1" width="24.7109375" style="67" customWidth="1"/>
    <col min="2" max="2" width="10" style="4" bestFit="1" customWidth="1"/>
    <col min="3" max="10" width="9.7109375" style="4" customWidth="1"/>
    <col min="11" max="11" width="22.7109375" style="75" customWidth="1"/>
    <col min="12" max="16384" width="9.140625" style="4"/>
  </cols>
  <sheetData>
    <row r="1" spans="1:16" s="69" customFormat="1" ht="19.149999999999999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76"/>
      <c r="M1" s="76"/>
      <c r="N1" s="76"/>
      <c r="O1" s="76"/>
      <c r="P1" s="76"/>
    </row>
    <row r="2" spans="1:16" s="33" customFormat="1" ht="20.25" x14ac:dyDescent="0.2">
      <c r="A2" s="42" t="s">
        <v>306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6" s="33" customFormat="1" ht="20.25" x14ac:dyDescent="0.2">
      <c r="A3" s="36">
        <v>2022</v>
      </c>
      <c r="B3" s="35"/>
      <c r="C3" s="35"/>
      <c r="D3" s="35"/>
      <c r="E3" s="35"/>
      <c r="F3" s="35"/>
      <c r="G3" s="35"/>
      <c r="H3" s="35"/>
      <c r="I3" s="35"/>
      <c r="J3" s="35"/>
      <c r="K3" s="344"/>
    </row>
    <row r="4" spans="1:16" ht="31.5" x14ac:dyDescent="0.2">
      <c r="A4" s="26" t="s">
        <v>134</v>
      </c>
      <c r="B4" s="23"/>
      <c r="C4" s="23"/>
      <c r="D4" s="23"/>
      <c r="E4" s="23"/>
      <c r="F4" s="23"/>
      <c r="G4" s="23"/>
      <c r="H4" s="23"/>
      <c r="I4" s="23"/>
      <c r="J4" s="23"/>
      <c r="K4" s="345"/>
    </row>
    <row r="5" spans="1:16" ht="15.75" x14ac:dyDescent="0.2">
      <c r="A5" s="27">
        <v>2022</v>
      </c>
      <c r="B5" s="23"/>
      <c r="C5" s="23"/>
      <c r="D5" s="23"/>
      <c r="E5" s="23"/>
      <c r="F5" s="23"/>
      <c r="G5" s="23"/>
      <c r="H5" s="23"/>
      <c r="I5" s="23"/>
      <c r="J5" s="23"/>
      <c r="K5" s="345"/>
    </row>
    <row r="6" spans="1:16" s="24" customFormat="1" ht="24.75" customHeight="1" x14ac:dyDescent="0.2">
      <c r="A6" s="10" t="s">
        <v>395</v>
      </c>
      <c r="K6" s="21" t="s">
        <v>396</v>
      </c>
    </row>
    <row r="7" spans="1:16" s="24" customFormat="1" ht="18" customHeight="1" thickBot="1" x14ac:dyDescent="0.25">
      <c r="A7" s="418" t="s">
        <v>116</v>
      </c>
      <c r="B7" s="430" t="s">
        <v>243</v>
      </c>
      <c r="C7" s="428" t="s">
        <v>380</v>
      </c>
      <c r="D7" s="428"/>
      <c r="E7" s="428"/>
      <c r="F7" s="430" t="s">
        <v>222</v>
      </c>
      <c r="G7" s="430" t="s">
        <v>231</v>
      </c>
      <c r="H7" s="430" t="s">
        <v>307</v>
      </c>
      <c r="I7" s="430" t="s">
        <v>273</v>
      </c>
      <c r="J7" s="430" t="s">
        <v>223</v>
      </c>
      <c r="K7" s="423" t="s">
        <v>274</v>
      </c>
      <c r="N7" s="24">
        <v>11798764</v>
      </c>
    </row>
    <row r="8" spans="1:16" s="24" customFormat="1" ht="18" customHeight="1" thickTop="1" thickBot="1" x14ac:dyDescent="0.25">
      <c r="A8" s="419"/>
      <c r="B8" s="431"/>
      <c r="C8" s="429"/>
      <c r="D8" s="429"/>
      <c r="E8" s="429"/>
      <c r="F8" s="431"/>
      <c r="G8" s="431"/>
      <c r="H8" s="431"/>
      <c r="I8" s="431"/>
      <c r="J8" s="431"/>
      <c r="K8" s="424"/>
    </row>
    <row r="9" spans="1:16" s="24" customFormat="1" ht="18" customHeight="1" thickTop="1" thickBot="1" x14ac:dyDescent="0.25">
      <c r="A9" s="420"/>
      <c r="B9" s="431"/>
      <c r="C9" s="426" t="s">
        <v>220</v>
      </c>
      <c r="D9" s="426" t="s">
        <v>221</v>
      </c>
      <c r="E9" s="432" t="s">
        <v>244</v>
      </c>
      <c r="F9" s="431"/>
      <c r="G9" s="431"/>
      <c r="H9" s="431"/>
      <c r="I9" s="431"/>
      <c r="J9" s="431"/>
      <c r="K9" s="424"/>
    </row>
    <row r="10" spans="1:16" s="3" customFormat="1" ht="25.5" customHeight="1" thickTop="1" x14ac:dyDescent="0.2">
      <c r="A10" s="421"/>
      <c r="B10" s="427"/>
      <c r="C10" s="427"/>
      <c r="D10" s="427"/>
      <c r="E10" s="433"/>
      <c r="F10" s="427"/>
      <c r="G10" s="427"/>
      <c r="H10" s="427"/>
      <c r="I10" s="427"/>
      <c r="J10" s="427"/>
      <c r="K10" s="425"/>
    </row>
    <row r="11" spans="1:16" ht="40.5" customHeight="1" thickBot="1" x14ac:dyDescent="0.25">
      <c r="A11" s="63" t="s">
        <v>126</v>
      </c>
      <c r="B11" s="154">
        <v>436167</v>
      </c>
      <c r="C11" s="154">
        <v>29331</v>
      </c>
      <c r="D11" s="154">
        <v>42847</v>
      </c>
      <c r="E11" s="149">
        <f>C11+D11</f>
        <v>72178</v>
      </c>
      <c r="F11" s="149">
        <v>363989</v>
      </c>
      <c r="G11" s="154">
        <v>3654</v>
      </c>
      <c r="H11" s="154">
        <v>360335</v>
      </c>
      <c r="I11" s="154">
        <v>50123</v>
      </c>
      <c r="J11" s="154">
        <v>310214</v>
      </c>
      <c r="K11" s="58" t="s">
        <v>271</v>
      </c>
    </row>
    <row r="12" spans="1:16" ht="40.5" customHeight="1" thickTop="1" x14ac:dyDescent="0.2">
      <c r="A12" s="38" t="s">
        <v>127</v>
      </c>
      <c r="B12" s="151">
        <v>101834969</v>
      </c>
      <c r="C12" s="151">
        <v>32147639</v>
      </c>
      <c r="D12" s="151">
        <v>26471689</v>
      </c>
      <c r="E12" s="151">
        <f>C12+D12</f>
        <v>58619328</v>
      </c>
      <c r="F12" s="150">
        <v>43215641</v>
      </c>
      <c r="G12" s="151">
        <v>11798764</v>
      </c>
      <c r="H12" s="151">
        <v>31416877</v>
      </c>
      <c r="I12" s="151">
        <v>15035658</v>
      </c>
      <c r="J12" s="151">
        <v>16381217</v>
      </c>
      <c r="K12" s="61" t="s">
        <v>272</v>
      </c>
    </row>
    <row r="13" spans="1:16" ht="40.5" customHeight="1" x14ac:dyDescent="0.2">
      <c r="A13" s="78" t="s">
        <v>7</v>
      </c>
      <c r="B13" s="173">
        <f>B11+B12</f>
        <v>102271136</v>
      </c>
      <c r="C13" s="173">
        <f t="shared" ref="C13:I13" si="0">C11+C12</f>
        <v>32176970</v>
      </c>
      <c r="D13" s="173">
        <f t="shared" si="0"/>
        <v>26514536</v>
      </c>
      <c r="E13" s="173">
        <f t="shared" si="0"/>
        <v>58691506</v>
      </c>
      <c r="F13" s="173">
        <f t="shared" si="0"/>
        <v>43579630</v>
      </c>
      <c r="G13" s="173">
        <f t="shared" si="0"/>
        <v>11802418</v>
      </c>
      <c r="H13" s="173">
        <f t="shared" si="0"/>
        <v>31777212</v>
      </c>
      <c r="I13" s="173">
        <f t="shared" si="0"/>
        <v>15085781</v>
      </c>
      <c r="J13" s="173">
        <f t="shared" ref="J13" si="1">SUM(J11:J12)</f>
        <v>16691431</v>
      </c>
      <c r="K13" s="74" t="s">
        <v>44</v>
      </c>
    </row>
  </sheetData>
  <mergeCells count="13">
    <mergeCell ref="C9:C10"/>
    <mergeCell ref="D9:D10"/>
    <mergeCell ref="C7:E8"/>
    <mergeCell ref="A1:K1"/>
    <mergeCell ref="F7:F10"/>
    <mergeCell ref="G7:G10"/>
    <mergeCell ref="H7:H10"/>
    <mergeCell ref="J7:J10"/>
    <mergeCell ref="K7:K10"/>
    <mergeCell ref="E9:E10"/>
    <mergeCell ref="A7:A10"/>
    <mergeCell ref="I7:I10"/>
    <mergeCell ref="B7:B10"/>
  </mergeCells>
  <phoneticPr fontId="6" type="noConversion"/>
  <printOptions horizontalCentered="1" vertic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3" tint="0.39997558519241921"/>
  </sheetPr>
  <dimension ref="A1:P12"/>
  <sheetViews>
    <sheetView showGridLines="0" rightToLeft="1" view="pageBreakPreview" zoomScaleSheetLayoutView="100" workbookViewId="0">
      <selection activeCell="F11" sqref="F11"/>
    </sheetView>
  </sheetViews>
  <sheetFormatPr defaultColWidth="9.140625" defaultRowHeight="12.75" x14ac:dyDescent="0.2"/>
  <cols>
    <col min="1" max="1" width="3.5703125" style="31" customWidth="1"/>
    <col min="2" max="2" width="28.42578125" style="31" customWidth="1"/>
    <col min="3" max="7" width="14" style="31" customWidth="1"/>
    <col min="8" max="8" width="30" style="31" customWidth="1"/>
    <col min="9" max="9" width="3.140625" style="31" customWidth="1"/>
    <col min="10" max="10" width="9.140625" style="31"/>
    <col min="11" max="11" width="9.5703125" style="31" bestFit="1" customWidth="1"/>
    <col min="12" max="16384" width="9.140625" style="31"/>
  </cols>
  <sheetData>
    <row r="1" spans="1:16" s="69" customFormat="1" ht="33.6" customHeight="1" x14ac:dyDescent="0.2">
      <c r="A1" s="380"/>
      <c r="B1" s="380"/>
      <c r="C1" s="380"/>
      <c r="D1" s="380"/>
      <c r="E1" s="380"/>
      <c r="F1" s="380"/>
      <c r="G1" s="380"/>
      <c r="H1" s="380"/>
      <c r="I1" s="380"/>
      <c r="J1" s="76"/>
      <c r="K1" s="76"/>
      <c r="L1" s="76"/>
      <c r="M1" s="76"/>
      <c r="N1" s="76"/>
      <c r="O1" s="76"/>
      <c r="P1" s="76"/>
    </row>
    <row r="2" spans="1:16" s="46" customFormat="1" ht="21.95" customHeight="1" x14ac:dyDescent="0.2">
      <c r="A2" s="42" t="s">
        <v>280</v>
      </c>
      <c r="B2" s="45"/>
      <c r="C2" s="45"/>
      <c r="D2" s="45"/>
      <c r="E2" s="45"/>
      <c r="F2" s="45"/>
      <c r="G2" s="45"/>
      <c r="H2" s="45"/>
      <c r="I2" s="45"/>
    </row>
    <row r="3" spans="1:16" s="47" customFormat="1" ht="21.95" customHeight="1" x14ac:dyDescent="0.2">
      <c r="A3" s="36">
        <v>2022</v>
      </c>
      <c r="B3" s="45"/>
      <c r="C3" s="45"/>
      <c r="D3" s="45"/>
      <c r="E3" s="45"/>
      <c r="F3" s="45"/>
      <c r="G3" s="45"/>
      <c r="H3" s="45"/>
      <c r="I3" s="45"/>
    </row>
    <row r="4" spans="1:16" ht="21.95" customHeight="1" x14ac:dyDescent="0.2">
      <c r="A4" s="26" t="s">
        <v>382</v>
      </c>
      <c r="B4" s="28"/>
      <c r="C4" s="28"/>
      <c r="D4" s="28"/>
      <c r="E4" s="28"/>
      <c r="F4" s="28"/>
      <c r="G4" s="28"/>
      <c r="H4" s="28"/>
      <c r="I4" s="8"/>
    </row>
    <row r="5" spans="1:16" ht="21.95" customHeight="1" x14ac:dyDescent="0.2">
      <c r="A5" s="27">
        <v>2022</v>
      </c>
      <c r="B5" s="28"/>
      <c r="C5" s="28"/>
      <c r="D5" s="28"/>
      <c r="E5" s="28"/>
      <c r="F5" s="28"/>
      <c r="G5" s="28"/>
      <c r="H5" s="28"/>
      <c r="I5" s="8"/>
    </row>
    <row r="6" spans="1:16" ht="21.75" customHeight="1" x14ac:dyDescent="0.2">
      <c r="A6" s="10" t="s">
        <v>397</v>
      </c>
      <c r="B6" s="28"/>
      <c r="C6" s="28"/>
      <c r="D6" s="28"/>
      <c r="E6" s="28"/>
      <c r="F6" s="28"/>
      <c r="G6" s="28"/>
      <c r="H6" s="29"/>
      <c r="I6" s="29" t="s">
        <v>398</v>
      </c>
    </row>
    <row r="7" spans="1:16" s="24" customFormat="1" ht="51.75" customHeight="1" x14ac:dyDescent="0.2">
      <c r="A7" s="436" t="s">
        <v>381</v>
      </c>
      <c r="B7" s="437"/>
      <c r="C7" s="110" t="s">
        <v>117</v>
      </c>
      <c r="D7" s="110" t="s">
        <v>135</v>
      </c>
      <c r="E7" s="110" t="s">
        <v>136</v>
      </c>
      <c r="F7" s="110" t="s">
        <v>118</v>
      </c>
      <c r="G7" s="443" t="s">
        <v>282</v>
      </c>
      <c r="H7" s="440" t="s">
        <v>275</v>
      </c>
      <c r="I7" s="441"/>
    </row>
    <row r="8" spans="1:16" s="24" customFormat="1" ht="45" x14ac:dyDescent="0.2">
      <c r="A8" s="438"/>
      <c r="B8" s="439"/>
      <c r="C8" s="94" t="s">
        <v>119</v>
      </c>
      <c r="D8" s="94" t="s">
        <v>120</v>
      </c>
      <c r="E8" s="94" t="s">
        <v>121</v>
      </c>
      <c r="F8" s="94" t="s">
        <v>281</v>
      </c>
      <c r="G8" s="444"/>
      <c r="H8" s="442"/>
      <c r="I8" s="442"/>
    </row>
    <row r="9" spans="1:16" ht="59.25" customHeight="1" thickBot="1" x14ac:dyDescent="0.25">
      <c r="A9" s="66"/>
      <c r="B9" s="63" t="s">
        <v>126</v>
      </c>
      <c r="C9" s="103">
        <v>62110</v>
      </c>
      <c r="D9" s="103">
        <v>6.72</v>
      </c>
      <c r="E9" s="103">
        <v>9.82</v>
      </c>
      <c r="F9" s="103">
        <v>520487</v>
      </c>
      <c r="G9" s="103">
        <v>434358</v>
      </c>
      <c r="H9" s="197" t="s">
        <v>271</v>
      </c>
      <c r="I9" s="198"/>
    </row>
    <row r="10" spans="1:16" ht="59.25" customHeight="1" thickTop="1" x14ac:dyDescent="0.2">
      <c r="A10" s="111"/>
      <c r="B10" s="112" t="s">
        <v>127</v>
      </c>
      <c r="C10" s="105">
        <v>153241</v>
      </c>
      <c r="D10" s="105">
        <v>31.57</v>
      </c>
      <c r="E10" s="105">
        <v>25.99</v>
      </c>
      <c r="F10" s="105">
        <v>1037037</v>
      </c>
      <c r="G10" s="105">
        <v>440087</v>
      </c>
      <c r="H10" s="199" t="s">
        <v>272</v>
      </c>
      <c r="I10" s="200"/>
    </row>
    <row r="11" spans="1:16" ht="57.75" customHeight="1" x14ac:dyDescent="0.2">
      <c r="A11" s="434" t="s">
        <v>122</v>
      </c>
      <c r="B11" s="434"/>
      <c r="C11" s="74">
        <v>152497</v>
      </c>
      <c r="D11" s="74">
        <v>31.46</v>
      </c>
      <c r="E11" s="74">
        <v>25.93</v>
      </c>
      <c r="F11" s="74">
        <v>1032666</v>
      </c>
      <c r="G11" s="74">
        <v>440038</v>
      </c>
      <c r="H11" s="435" t="s">
        <v>123</v>
      </c>
      <c r="I11" s="435"/>
    </row>
    <row r="12" spans="1:16" s="113" customFormat="1" ht="30" customHeight="1" x14ac:dyDescent="0.2">
      <c r="A12" s="87" t="s">
        <v>124</v>
      </c>
      <c r="C12" s="114"/>
      <c r="I12" s="88" t="s">
        <v>125</v>
      </c>
    </row>
  </sheetData>
  <mergeCells count="6">
    <mergeCell ref="A1:I1"/>
    <mergeCell ref="A11:B11"/>
    <mergeCell ref="H11:I11"/>
    <mergeCell ref="A7:B8"/>
    <mergeCell ref="H7:I8"/>
    <mergeCell ref="G7:G8"/>
  </mergeCells>
  <phoneticPr fontId="6" type="noConversion"/>
  <printOptions horizontalCentered="1" verticalCentered="1"/>
  <pageMargins left="0.39370078740157499" right="0.39370078740157499" top="0.59055118110236204" bottom="0.5" header="0.511811023622047" footer="0.511811023622047"/>
  <pageSetup paperSize="9" scale="8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7558519241921"/>
  </sheetPr>
  <dimension ref="A1:IV42"/>
  <sheetViews>
    <sheetView showGridLines="0" rightToLeft="1" view="pageBreakPreview" zoomScaleSheetLayoutView="100" workbookViewId="0">
      <selection activeCell="I40" sqref="I40"/>
    </sheetView>
  </sheetViews>
  <sheetFormatPr defaultColWidth="9.140625" defaultRowHeight="12.75" x14ac:dyDescent="0.2"/>
  <cols>
    <col min="1" max="1" width="30.28515625" style="67" customWidth="1"/>
    <col min="2" max="2" width="12.7109375" style="135" customWidth="1"/>
    <col min="3" max="12" width="10.7109375" style="4" customWidth="1"/>
    <col min="13" max="13" width="12.7109375" style="4" customWidth="1"/>
    <col min="14" max="14" width="25.7109375" style="75" customWidth="1"/>
    <col min="15" max="16384" width="9.140625" style="4"/>
  </cols>
  <sheetData>
    <row r="1" spans="1:256" s="33" customFormat="1" ht="20.100000000000001" customHeight="1" x14ac:dyDescent="0.2">
      <c r="A1" s="364" t="s">
        <v>158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256" s="33" customFormat="1" ht="20.100000000000001" customHeight="1" x14ac:dyDescent="0.2">
      <c r="A2" s="381">
        <v>2022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364"/>
      <c r="ES2" s="364"/>
      <c r="ET2" s="364"/>
      <c r="EU2" s="364"/>
      <c r="EV2" s="364"/>
      <c r="EW2" s="364"/>
      <c r="EX2" s="364"/>
      <c r="EY2" s="364"/>
      <c r="EZ2" s="364"/>
      <c r="FA2" s="364"/>
      <c r="FB2" s="364"/>
      <c r="FC2" s="364"/>
      <c r="FD2" s="364"/>
      <c r="FE2" s="364"/>
      <c r="FF2" s="364"/>
      <c r="FG2" s="364"/>
      <c r="FH2" s="364"/>
      <c r="FI2" s="364"/>
      <c r="FJ2" s="364"/>
      <c r="FK2" s="364"/>
      <c r="FL2" s="364"/>
      <c r="FM2" s="364"/>
      <c r="FN2" s="364"/>
      <c r="FO2" s="364"/>
      <c r="FP2" s="364"/>
      <c r="FQ2" s="364"/>
      <c r="FR2" s="364"/>
      <c r="FS2" s="364"/>
      <c r="FT2" s="364"/>
      <c r="FU2" s="364"/>
      <c r="FV2" s="364"/>
      <c r="FW2" s="364"/>
      <c r="FX2" s="364"/>
      <c r="FY2" s="364"/>
      <c r="FZ2" s="364"/>
      <c r="GA2" s="364"/>
      <c r="GB2" s="364"/>
      <c r="GC2" s="364"/>
      <c r="GD2" s="364"/>
      <c r="GE2" s="364"/>
      <c r="GF2" s="364"/>
      <c r="GG2" s="364"/>
      <c r="GH2" s="364"/>
      <c r="GI2" s="364"/>
      <c r="GJ2" s="364"/>
      <c r="GK2" s="364"/>
      <c r="GL2" s="364"/>
      <c r="GM2" s="364"/>
      <c r="GN2" s="364"/>
      <c r="GO2" s="364"/>
      <c r="GP2" s="364"/>
      <c r="GQ2" s="364"/>
      <c r="GR2" s="364"/>
      <c r="GS2" s="364"/>
      <c r="GT2" s="364"/>
      <c r="GU2" s="364"/>
      <c r="GV2" s="364"/>
      <c r="GW2" s="364"/>
      <c r="GX2" s="364"/>
      <c r="GY2" s="364"/>
      <c r="GZ2" s="364"/>
      <c r="HA2" s="364"/>
      <c r="HB2" s="364"/>
      <c r="HC2" s="364"/>
      <c r="HD2" s="364"/>
      <c r="HE2" s="364"/>
      <c r="HF2" s="364"/>
      <c r="HG2" s="364"/>
      <c r="HH2" s="364"/>
      <c r="HI2" s="364"/>
      <c r="HJ2" s="364"/>
      <c r="HK2" s="364"/>
      <c r="HL2" s="364"/>
      <c r="HM2" s="364"/>
      <c r="HN2" s="364"/>
      <c r="HO2" s="364"/>
      <c r="HP2" s="364"/>
      <c r="HQ2" s="364"/>
      <c r="HR2" s="364"/>
      <c r="HS2" s="364"/>
      <c r="HT2" s="364"/>
      <c r="HU2" s="364"/>
      <c r="HV2" s="364"/>
      <c r="HW2" s="364"/>
      <c r="HX2" s="364"/>
      <c r="HY2" s="364"/>
      <c r="HZ2" s="364"/>
      <c r="IA2" s="364"/>
      <c r="IB2" s="364"/>
      <c r="IC2" s="364"/>
      <c r="ID2" s="364"/>
      <c r="IE2" s="364"/>
      <c r="IF2" s="364"/>
      <c r="IG2" s="364"/>
      <c r="IH2" s="364"/>
      <c r="II2" s="364"/>
      <c r="IJ2" s="364"/>
      <c r="IK2" s="364"/>
      <c r="IL2" s="364"/>
      <c r="IM2" s="364"/>
      <c r="IN2" s="364"/>
      <c r="IO2" s="364"/>
      <c r="IP2" s="364"/>
      <c r="IQ2" s="364"/>
      <c r="IR2" s="364"/>
      <c r="IS2" s="364"/>
      <c r="IT2" s="364"/>
      <c r="IU2" s="364"/>
      <c r="IV2" s="364"/>
    </row>
    <row r="3" spans="1:256" ht="20.100000000000001" customHeight="1" x14ac:dyDescent="0.2">
      <c r="A3" s="467" t="s">
        <v>283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471"/>
      <c r="DJ3" s="471"/>
      <c r="DK3" s="471"/>
      <c r="DL3" s="471"/>
      <c r="DM3" s="471"/>
      <c r="DN3" s="471"/>
      <c r="DO3" s="471"/>
      <c r="DP3" s="471"/>
      <c r="DQ3" s="471"/>
      <c r="DR3" s="471"/>
      <c r="DS3" s="471"/>
      <c r="DT3" s="471"/>
      <c r="DU3" s="471"/>
      <c r="DV3" s="471"/>
      <c r="DW3" s="471"/>
      <c r="DX3" s="471"/>
      <c r="DY3" s="471"/>
      <c r="DZ3" s="471"/>
      <c r="EA3" s="471"/>
      <c r="EB3" s="471"/>
      <c r="EC3" s="471"/>
      <c r="ED3" s="471"/>
      <c r="EE3" s="471"/>
      <c r="EF3" s="471"/>
      <c r="EG3" s="471"/>
      <c r="EH3" s="471"/>
      <c r="EI3" s="471"/>
      <c r="EJ3" s="471"/>
      <c r="EK3" s="471"/>
      <c r="EL3" s="471"/>
      <c r="EM3" s="471"/>
      <c r="EN3" s="471"/>
      <c r="EO3" s="471"/>
      <c r="EP3" s="471"/>
      <c r="EQ3" s="471"/>
      <c r="ER3" s="471"/>
      <c r="ES3" s="471"/>
      <c r="ET3" s="471"/>
      <c r="EU3" s="471"/>
      <c r="EV3" s="471"/>
      <c r="EW3" s="471"/>
      <c r="EX3" s="471"/>
      <c r="EY3" s="471"/>
      <c r="EZ3" s="471"/>
      <c r="FA3" s="471"/>
      <c r="FB3" s="471"/>
      <c r="FC3" s="471"/>
      <c r="FD3" s="471"/>
      <c r="FE3" s="471"/>
      <c r="FF3" s="471"/>
      <c r="FG3" s="471"/>
      <c r="FH3" s="471"/>
      <c r="FI3" s="471"/>
      <c r="FJ3" s="471"/>
      <c r="FK3" s="471"/>
      <c r="FL3" s="471"/>
      <c r="FM3" s="471"/>
      <c r="FN3" s="471"/>
      <c r="FO3" s="471"/>
      <c r="FP3" s="471"/>
      <c r="FQ3" s="471"/>
      <c r="FR3" s="471"/>
      <c r="FS3" s="471"/>
      <c r="FT3" s="471"/>
      <c r="FU3" s="471"/>
      <c r="FV3" s="471"/>
      <c r="FW3" s="471"/>
      <c r="FX3" s="471"/>
      <c r="FY3" s="471"/>
      <c r="FZ3" s="471"/>
      <c r="GA3" s="471"/>
      <c r="GB3" s="471"/>
      <c r="GC3" s="471"/>
      <c r="GD3" s="471"/>
      <c r="GE3" s="471"/>
      <c r="GF3" s="471"/>
      <c r="GG3" s="471"/>
      <c r="GH3" s="471"/>
      <c r="GI3" s="471"/>
      <c r="GJ3" s="471"/>
      <c r="GK3" s="471"/>
      <c r="GL3" s="471"/>
      <c r="GM3" s="471"/>
      <c r="GN3" s="471"/>
      <c r="GO3" s="471"/>
      <c r="GP3" s="471"/>
      <c r="GQ3" s="471"/>
      <c r="GR3" s="471"/>
      <c r="GS3" s="471"/>
      <c r="GT3" s="471"/>
      <c r="GU3" s="471"/>
      <c r="GV3" s="471"/>
      <c r="GW3" s="471"/>
      <c r="GX3" s="471"/>
      <c r="GY3" s="471"/>
      <c r="GZ3" s="471"/>
      <c r="HA3" s="471"/>
      <c r="HB3" s="471"/>
      <c r="HC3" s="471"/>
      <c r="HD3" s="471"/>
      <c r="HE3" s="471"/>
      <c r="HF3" s="471"/>
      <c r="HG3" s="471"/>
      <c r="HH3" s="471"/>
      <c r="HI3" s="471"/>
      <c r="HJ3" s="471"/>
      <c r="HK3" s="471"/>
      <c r="HL3" s="471"/>
      <c r="HM3" s="471"/>
      <c r="HN3" s="471"/>
      <c r="HO3" s="471"/>
      <c r="HP3" s="471"/>
      <c r="HQ3" s="471"/>
      <c r="HR3" s="471"/>
      <c r="HS3" s="471"/>
      <c r="HT3" s="471"/>
      <c r="HU3" s="471"/>
      <c r="HV3" s="471"/>
      <c r="HW3" s="471"/>
      <c r="HX3" s="471"/>
      <c r="HY3" s="471"/>
      <c r="HZ3" s="471"/>
      <c r="IA3" s="471"/>
      <c r="IB3" s="471"/>
      <c r="IC3" s="471"/>
      <c r="ID3" s="471"/>
      <c r="IE3" s="471"/>
      <c r="IF3" s="471"/>
      <c r="IG3" s="471"/>
      <c r="IH3" s="471"/>
      <c r="II3" s="471"/>
      <c r="IJ3" s="471"/>
      <c r="IK3" s="471"/>
      <c r="IL3" s="471"/>
      <c r="IM3" s="471"/>
      <c r="IN3" s="471"/>
      <c r="IO3" s="471"/>
      <c r="IP3" s="471"/>
      <c r="IQ3" s="471"/>
      <c r="IR3" s="471"/>
      <c r="IS3" s="471"/>
      <c r="IT3" s="471"/>
      <c r="IU3" s="471"/>
      <c r="IV3" s="471"/>
    </row>
    <row r="4" spans="1:256" ht="20.100000000000001" customHeight="1" x14ac:dyDescent="0.2">
      <c r="A4" s="467">
        <v>2022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471"/>
      <c r="BR4" s="471"/>
      <c r="BS4" s="471"/>
      <c r="BT4" s="471"/>
      <c r="BU4" s="471"/>
      <c r="BV4" s="471"/>
      <c r="BW4" s="471"/>
      <c r="BX4" s="471"/>
      <c r="BY4" s="471"/>
      <c r="BZ4" s="471"/>
      <c r="CA4" s="471"/>
      <c r="CB4" s="471"/>
      <c r="CC4" s="471"/>
      <c r="CD4" s="471"/>
      <c r="CE4" s="471"/>
      <c r="CF4" s="471"/>
      <c r="CG4" s="471"/>
      <c r="CH4" s="471"/>
      <c r="CI4" s="471"/>
      <c r="CJ4" s="471"/>
      <c r="CK4" s="471"/>
      <c r="CL4" s="471"/>
      <c r="CM4" s="471"/>
      <c r="CN4" s="471"/>
      <c r="CO4" s="471"/>
      <c r="CP4" s="471"/>
      <c r="CQ4" s="471"/>
      <c r="CR4" s="471"/>
      <c r="CS4" s="471"/>
      <c r="CT4" s="471"/>
      <c r="CU4" s="471"/>
      <c r="CV4" s="471"/>
      <c r="CW4" s="471"/>
      <c r="CX4" s="471"/>
      <c r="CY4" s="471"/>
      <c r="CZ4" s="471"/>
      <c r="DA4" s="471"/>
      <c r="DB4" s="471"/>
      <c r="DC4" s="471"/>
      <c r="DD4" s="471"/>
      <c r="DE4" s="471"/>
      <c r="DF4" s="471"/>
      <c r="DG4" s="471"/>
      <c r="DH4" s="471"/>
      <c r="DI4" s="471"/>
      <c r="DJ4" s="471"/>
      <c r="DK4" s="471"/>
      <c r="DL4" s="471"/>
      <c r="DM4" s="471"/>
      <c r="DN4" s="471"/>
      <c r="DO4" s="471"/>
      <c r="DP4" s="471"/>
      <c r="DQ4" s="471"/>
      <c r="DR4" s="471"/>
      <c r="DS4" s="471"/>
      <c r="DT4" s="471"/>
      <c r="DU4" s="471"/>
      <c r="DV4" s="471"/>
      <c r="DW4" s="471"/>
      <c r="DX4" s="471"/>
      <c r="DY4" s="471"/>
      <c r="DZ4" s="471"/>
      <c r="EA4" s="471"/>
      <c r="EB4" s="471"/>
      <c r="EC4" s="471"/>
      <c r="ED4" s="471"/>
      <c r="EE4" s="471"/>
      <c r="EF4" s="471"/>
      <c r="EG4" s="471"/>
      <c r="EH4" s="471"/>
      <c r="EI4" s="471"/>
      <c r="EJ4" s="471"/>
      <c r="EK4" s="471"/>
      <c r="EL4" s="471"/>
      <c r="EM4" s="471"/>
      <c r="EN4" s="471"/>
      <c r="EO4" s="471"/>
      <c r="EP4" s="471"/>
      <c r="EQ4" s="471"/>
      <c r="ER4" s="471"/>
      <c r="ES4" s="471"/>
      <c r="ET4" s="471"/>
      <c r="EU4" s="471"/>
      <c r="EV4" s="471"/>
      <c r="EW4" s="471"/>
      <c r="EX4" s="471"/>
      <c r="EY4" s="471"/>
      <c r="EZ4" s="471"/>
      <c r="FA4" s="471"/>
      <c r="FB4" s="471"/>
      <c r="FC4" s="471"/>
      <c r="FD4" s="471"/>
      <c r="FE4" s="471"/>
      <c r="FF4" s="471"/>
      <c r="FG4" s="471"/>
      <c r="FH4" s="471"/>
      <c r="FI4" s="471"/>
      <c r="FJ4" s="471"/>
      <c r="FK4" s="471"/>
      <c r="FL4" s="471"/>
      <c r="FM4" s="471"/>
      <c r="FN4" s="471"/>
      <c r="FO4" s="471"/>
      <c r="FP4" s="471"/>
      <c r="FQ4" s="471"/>
      <c r="FR4" s="471"/>
      <c r="FS4" s="471"/>
      <c r="FT4" s="471"/>
      <c r="FU4" s="471"/>
      <c r="FV4" s="471"/>
      <c r="FW4" s="471"/>
      <c r="FX4" s="471"/>
      <c r="FY4" s="471"/>
      <c r="FZ4" s="471"/>
      <c r="GA4" s="471"/>
      <c r="GB4" s="471"/>
      <c r="GC4" s="471"/>
      <c r="GD4" s="471"/>
      <c r="GE4" s="471"/>
      <c r="GF4" s="471"/>
      <c r="GG4" s="471"/>
      <c r="GH4" s="471"/>
      <c r="GI4" s="471"/>
      <c r="GJ4" s="471"/>
      <c r="GK4" s="471"/>
      <c r="GL4" s="471"/>
      <c r="GM4" s="471"/>
      <c r="GN4" s="471"/>
      <c r="GO4" s="471"/>
      <c r="GP4" s="471"/>
      <c r="GQ4" s="471"/>
      <c r="GR4" s="471"/>
      <c r="GS4" s="471"/>
      <c r="GT4" s="471"/>
      <c r="GU4" s="471"/>
      <c r="GV4" s="471"/>
      <c r="GW4" s="471"/>
      <c r="GX4" s="471"/>
      <c r="GY4" s="471"/>
      <c r="GZ4" s="471"/>
      <c r="HA4" s="471"/>
      <c r="HB4" s="471"/>
      <c r="HC4" s="471"/>
      <c r="HD4" s="471"/>
      <c r="HE4" s="471"/>
      <c r="HF4" s="471"/>
      <c r="HG4" s="471"/>
      <c r="HH4" s="471"/>
      <c r="HI4" s="471"/>
      <c r="HJ4" s="471"/>
      <c r="HK4" s="471"/>
      <c r="HL4" s="471"/>
      <c r="HM4" s="471"/>
      <c r="HN4" s="471"/>
      <c r="HO4" s="471"/>
      <c r="HP4" s="471"/>
      <c r="HQ4" s="471"/>
      <c r="HR4" s="471"/>
      <c r="HS4" s="471"/>
      <c r="HT4" s="471"/>
      <c r="HU4" s="471"/>
      <c r="HV4" s="471"/>
      <c r="HW4" s="471"/>
      <c r="HX4" s="471"/>
      <c r="HY4" s="471"/>
      <c r="HZ4" s="471"/>
      <c r="IA4" s="471"/>
      <c r="IB4" s="471"/>
      <c r="IC4" s="471"/>
      <c r="ID4" s="471"/>
      <c r="IE4" s="471"/>
      <c r="IF4" s="471"/>
      <c r="IG4" s="471"/>
      <c r="IH4" s="471"/>
      <c r="II4" s="471"/>
      <c r="IJ4" s="471"/>
      <c r="IK4" s="471"/>
      <c r="IL4" s="471"/>
      <c r="IM4" s="471"/>
      <c r="IN4" s="471"/>
      <c r="IO4" s="471"/>
      <c r="IP4" s="471"/>
      <c r="IQ4" s="471"/>
      <c r="IR4" s="471"/>
      <c r="IS4" s="471"/>
      <c r="IT4" s="471"/>
      <c r="IU4" s="471"/>
      <c r="IV4" s="471"/>
    </row>
    <row r="5" spans="1:256" s="24" customFormat="1" ht="20.100000000000001" customHeight="1" x14ac:dyDescent="0.2">
      <c r="A5" s="10" t="s">
        <v>399</v>
      </c>
      <c r="B5" s="115"/>
      <c r="N5" s="29" t="s">
        <v>361</v>
      </c>
    </row>
    <row r="6" spans="1:256" s="24" customFormat="1" ht="24" customHeight="1" x14ac:dyDescent="0.2">
      <c r="A6" s="454" t="s">
        <v>66</v>
      </c>
      <c r="B6" s="457" t="s">
        <v>67</v>
      </c>
      <c r="C6" s="368" t="s">
        <v>157</v>
      </c>
      <c r="D6" s="368"/>
      <c r="E6" s="368"/>
      <c r="F6" s="368"/>
      <c r="G6" s="368"/>
      <c r="H6" s="368"/>
      <c r="I6" s="368"/>
      <c r="J6" s="368"/>
      <c r="K6" s="368"/>
      <c r="L6" s="468" t="s">
        <v>245</v>
      </c>
      <c r="M6" s="48" t="s">
        <v>65</v>
      </c>
      <c r="N6" s="116"/>
    </row>
    <row r="7" spans="1:256" s="24" customFormat="1" ht="24" customHeight="1" x14ac:dyDescent="0.2">
      <c r="A7" s="455"/>
      <c r="B7" s="458"/>
      <c r="C7" s="448" t="s">
        <v>246</v>
      </c>
      <c r="D7" s="448" t="s">
        <v>247</v>
      </c>
      <c r="E7" s="448" t="s">
        <v>248</v>
      </c>
      <c r="F7" s="448" t="s">
        <v>249</v>
      </c>
      <c r="G7" s="448" t="s">
        <v>250</v>
      </c>
      <c r="H7" s="448" t="s">
        <v>251</v>
      </c>
      <c r="I7" s="448" t="s">
        <v>252</v>
      </c>
      <c r="J7" s="448" t="s">
        <v>160</v>
      </c>
      <c r="K7" s="448" t="s">
        <v>253</v>
      </c>
      <c r="L7" s="469"/>
      <c r="M7" s="49" t="s">
        <v>68</v>
      </c>
      <c r="N7" s="117" t="s">
        <v>284</v>
      </c>
    </row>
    <row r="8" spans="1:256" s="24" customFormat="1" ht="24" customHeight="1" x14ac:dyDescent="0.2">
      <c r="A8" s="456"/>
      <c r="B8" s="459"/>
      <c r="C8" s="459"/>
      <c r="D8" s="449"/>
      <c r="E8" s="449"/>
      <c r="F8" s="449"/>
      <c r="G8" s="449"/>
      <c r="H8" s="449"/>
      <c r="I8" s="449"/>
      <c r="J8" s="449"/>
      <c r="K8" s="449"/>
      <c r="L8" s="470"/>
      <c r="M8" s="50" t="s">
        <v>69</v>
      </c>
      <c r="N8" s="118"/>
    </row>
    <row r="9" spans="1:256" s="3" customFormat="1" ht="13.5" thickBot="1" x14ac:dyDescent="0.25">
      <c r="A9" s="453" t="s">
        <v>139</v>
      </c>
      <c r="B9" s="119" t="s">
        <v>70</v>
      </c>
      <c r="C9" s="240">
        <v>204</v>
      </c>
      <c r="D9" s="240">
        <v>120</v>
      </c>
      <c r="E9" s="240">
        <v>84</v>
      </c>
      <c r="F9" s="240">
        <v>1311</v>
      </c>
      <c r="G9" s="240">
        <v>439</v>
      </c>
      <c r="H9" s="240">
        <v>72</v>
      </c>
      <c r="I9" s="240">
        <v>201</v>
      </c>
      <c r="J9" s="240">
        <v>24</v>
      </c>
      <c r="K9" s="240">
        <v>404</v>
      </c>
      <c r="L9" s="240">
        <f>C9+D9+E9+F9+G9+H9+I9+J9+K9</f>
        <v>2859</v>
      </c>
      <c r="M9" s="120" t="s">
        <v>71</v>
      </c>
      <c r="N9" s="463" t="s">
        <v>130</v>
      </c>
    </row>
    <row r="10" spans="1:256" ht="24" thickTop="1" thickBot="1" x14ac:dyDescent="0.25">
      <c r="A10" s="451"/>
      <c r="B10" s="121" t="s">
        <v>72</v>
      </c>
      <c r="C10" s="146">
        <v>13640660</v>
      </c>
      <c r="D10" s="146">
        <v>4570747</v>
      </c>
      <c r="E10" s="146">
        <v>1018525</v>
      </c>
      <c r="F10" s="146">
        <v>40380008</v>
      </c>
      <c r="G10" s="146">
        <v>16279856</v>
      </c>
      <c r="H10" s="146">
        <v>32824</v>
      </c>
      <c r="I10" s="146">
        <v>11788134</v>
      </c>
      <c r="J10" s="146">
        <v>3573577</v>
      </c>
      <c r="K10" s="146">
        <v>2389917</v>
      </c>
      <c r="L10" s="146">
        <f t="shared" ref="L10:L38" si="0">C10+D10+E10+F10+G10+H10+I10+J10+K10</f>
        <v>93674248</v>
      </c>
      <c r="M10" s="122" t="s">
        <v>73</v>
      </c>
      <c r="N10" s="464"/>
    </row>
    <row r="11" spans="1:256" ht="14.25" thickTop="1" thickBot="1" x14ac:dyDescent="0.25">
      <c r="A11" s="451"/>
      <c r="B11" s="121" t="s">
        <v>74</v>
      </c>
      <c r="C11" s="146">
        <v>8335474</v>
      </c>
      <c r="D11" s="146">
        <v>2539144</v>
      </c>
      <c r="E11" s="146">
        <v>498849</v>
      </c>
      <c r="F11" s="146">
        <v>20485638</v>
      </c>
      <c r="G11" s="146">
        <v>9088350</v>
      </c>
      <c r="H11" s="146">
        <v>12617</v>
      </c>
      <c r="I11" s="146">
        <v>3852593</v>
      </c>
      <c r="J11" s="146">
        <v>3244099</v>
      </c>
      <c r="K11" s="146">
        <v>1595632</v>
      </c>
      <c r="L11" s="146">
        <f t="shared" si="0"/>
        <v>49652396</v>
      </c>
      <c r="M11" s="122" t="s">
        <v>75</v>
      </c>
      <c r="N11" s="464"/>
    </row>
    <row r="12" spans="1:256" s="3" customFormat="1" ht="14.25" thickTop="1" thickBot="1" x14ac:dyDescent="0.25">
      <c r="A12" s="450" t="s">
        <v>140</v>
      </c>
      <c r="B12" s="51" t="s">
        <v>70</v>
      </c>
      <c r="C12" s="147">
        <v>5</v>
      </c>
      <c r="D12" s="147">
        <v>3</v>
      </c>
      <c r="E12" s="147">
        <v>31</v>
      </c>
      <c r="F12" s="147">
        <v>49</v>
      </c>
      <c r="G12" s="147">
        <v>20</v>
      </c>
      <c r="H12" s="147">
        <v>1</v>
      </c>
      <c r="I12" s="147">
        <v>0</v>
      </c>
      <c r="J12" s="147">
        <v>0</v>
      </c>
      <c r="K12" s="147">
        <v>7</v>
      </c>
      <c r="L12" s="147">
        <f t="shared" si="0"/>
        <v>116</v>
      </c>
      <c r="M12" s="123" t="s">
        <v>71</v>
      </c>
      <c r="N12" s="465" t="s">
        <v>4</v>
      </c>
    </row>
    <row r="13" spans="1:256" ht="24" thickTop="1" thickBot="1" x14ac:dyDescent="0.25">
      <c r="A13" s="450"/>
      <c r="B13" s="51" t="s">
        <v>72</v>
      </c>
      <c r="C13" s="147">
        <v>148673</v>
      </c>
      <c r="D13" s="147">
        <v>70127</v>
      </c>
      <c r="E13" s="147">
        <v>201305</v>
      </c>
      <c r="F13" s="147">
        <v>3164016</v>
      </c>
      <c r="G13" s="147">
        <v>776704</v>
      </c>
      <c r="H13" s="147">
        <v>1226</v>
      </c>
      <c r="I13" s="147">
        <v>0</v>
      </c>
      <c r="J13" s="147">
        <v>0</v>
      </c>
      <c r="K13" s="147">
        <v>27724</v>
      </c>
      <c r="L13" s="147">
        <f t="shared" si="0"/>
        <v>4389775</v>
      </c>
      <c r="M13" s="123" t="s">
        <v>73</v>
      </c>
      <c r="N13" s="465"/>
    </row>
    <row r="14" spans="1:256" ht="14.25" thickTop="1" thickBot="1" x14ac:dyDescent="0.25">
      <c r="A14" s="450"/>
      <c r="B14" s="51" t="s">
        <v>74</v>
      </c>
      <c r="C14" s="147">
        <v>71564</v>
      </c>
      <c r="D14" s="147">
        <v>29431</v>
      </c>
      <c r="E14" s="147">
        <v>88760</v>
      </c>
      <c r="F14" s="147">
        <v>1639080</v>
      </c>
      <c r="G14" s="147">
        <v>467731</v>
      </c>
      <c r="H14" s="147">
        <v>1004</v>
      </c>
      <c r="I14" s="147">
        <v>0</v>
      </c>
      <c r="J14" s="147">
        <v>0</v>
      </c>
      <c r="K14" s="147">
        <v>10089</v>
      </c>
      <c r="L14" s="147">
        <f t="shared" si="0"/>
        <v>2307659</v>
      </c>
      <c r="M14" s="123" t="s">
        <v>75</v>
      </c>
      <c r="N14" s="465"/>
    </row>
    <row r="15" spans="1:256" s="3" customFormat="1" ht="14.25" thickTop="1" thickBot="1" x14ac:dyDescent="0.25">
      <c r="A15" s="451" t="s">
        <v>141</v>
      </c>
      <c r="B15" s="121" t="s">
        <v>70</v>
      </c>
      <c r="C15" s="146">
        <v>111</v>
      </c>
      <c r="D15" s="146">
        <v>93</v>
      </c>
      <c r="E15" s="146">
        <v>412</v>
      </c>
      <c r="F15" s="146">
        <v>15</v>
      </c>
      <c r="G15" s="146">
        <v>104</v>
      </c>
      <c r="H15" s="146">
        <v>904</v>
      </c>
      <c r="I15" s="146">
        <v>5</v>
      </c>
      <c r="J15" s="146">
        <v>0</v>
      </c>
      <c r="K15" s="146">
        <v>81</v>
      </c>
      <c r="L15" s="240">
        <f t="shared" si="0"/>
        <v>1725</v>
      </c>
      <c r="M15" s="122" t="s">
        <v>71</v>
      </c>
      <c r="N15" s="464" t="s">
        <v>76</v>
      </c>
    </row>
    <row r="16" spans="1:256" ht="24" thickTop="1" thickBot="1" x14ac:dyDescent="0.25">
      <c r="A16" s="451"/>
      <c r="B16" s="121" t="s">
        <v>72</v>
      </c>
      <c r="C16" s="146">
        <v>8725374</v>
      </c>
      <c r="D16" s="146">
        <v>3488306</v>
      </c>
      <c r="E16" s="146">
        <v>478750</v>
      </c>
      <c r="F16" s="146">
        <v>362409</v>
      </c>
      <c r="G16" s="146">
        <v>3160260</v>
      </c>
      <c r="H16" s="146">
        <v>531361</v>
      </c>
      <c r="I16" s="146">
        <v>165026</v>
      </c>
      <c r="J16" s="146">
        <v>0</v>
      </c>
      <c r="K16" s="146">
        <v>132939</v>
      </c>
      <c r="L16" s="146">
        <f t="shared" si="0"/>
        <v>17044425</v>
      </c>
      <c r="M16" s="122" t="s">
        <v>73</v>
      </c>
      <c r="N16" s="464"/>
    </row>
    <row r="17" spans="1:14" ht="14.25" thickTop="1" thickBot="1" x14ac:dyDescent="0.25">
      <c r="A17" s="451"/>
      <c r="B17" s="121" t="s">
        <v>74</v>
      </c>
      <c r="C17" s="146">
        <v>5444341</v>
      </c>
      <c r="D17" s="146">
        <v>1789532</v>
      </c>
      <c r="E17" s="146">
        <v>249340</v>
      </c>
      <c r="F17" s="146">
        <v>166560</v>
      </c>
      <c r="G17" s="146">
        <v>1805350</v>
      </c>
      <c r="H17" s="146">
        <v>199672</v>
      </c>
      <c r="I17" s="146">
        <v>55496</v>
      </c>
      <c r="J17" s="146">
        <v>0</v>
      </c>
      <c r="K17" s="146">
        <v>51973</v>
      </c>
      <c r="L17" s="146">
        <f t="shared" si="0"/>
        <v>9762264</v>
      </c>
      <c r="M17" s="122" t="s">
        <v>75</v>
      </c>
      <c r="N17" s="464"/>
    </row>
    <row r="18" spans="1:14" s="3" customFormat="1" ht="14.25" thickTop="1" thickBot="1" x14ac:dyDescent="0.25">
      <c r="A18" s="450" t="s">
        <v>142</v>
      </c>
      <c r="B18" s="51" t="s">
        <v>70</v>
      </c>
      <c r="C18" s="147">
        <v>2</v>
      </c>
      <c r="D18" s="147">
        <v>1</v>
      </c>
      <c r="E18" s="147">
        <v>0</v>
      </c>
      <c r="F18" s="147">
        <v>0</v>
      </c>
      <c r="G18" s="147">
        <v>2</v>
      </c>
      <c r="H18" s="147">
        <v>0</v>
      </c>
      <c r="I18" s="147">
        <v>0</v>
      </c>
      <c r="J18" s="147">
        <v>0</v>
      </c>
      <c r="K18" s="147">
        <v>0</v>
      </c>
      <c r="L18" s="147">
        <f t="shared" si="0"/>
        <v>5</v>
      </c>
      <c r="M18" s="123" t="s">
        <v>71</v>
      </c>
      <c r="N18" s="465" t="s">
        <v>77</v>
      </c>
    </row>
    <row r="19" spans="1:14" ht="24" thickTop="1" thickBot="1" x14ac:dyDescent="0.25">
      <c r="A19" s="450"/>
      <c r="B19" s="51" t="s">
        <v>72</v>
      </c>
      <c r="C19" s="147">
        <v>42798</v>
      </c>
      <c r="D19" s="147">
        <v>17357</v>
      </c>
      <c r="E19" s="147">
        <v>0</v>
      </c>
      <c r="F19" s="147">
        <v>0</v>
      </c>
      <c r="G19" s="147">
        <v>181791</v>
      </c>
      <c r="H19" s="147">
        <v>0</v>
      </c>
      <c r="I19" s="147">
        <v>0</v>
      </c>
      <c r="J19" s="147">
        <v>0</v>
      </c>
      <c r="K19" s="147">
        <v>0</v>
      </c>
      <c r="L19" s="147">
        <f t="shared" si="0"/>
        <v>241946</v>
      </c>
      <c r="M19" s="123" t="s">
        <v>73</v>
      </c>
      <c r="N19" s="465"/>
    </row>
    <row r="20" spans="1:14" ht="14.25" thickTop="1" thickBot="1" x14ac:dyDescent="0.25">
      <c r="A20" s="450"/>
      <c r="B20" s="51" t="s">
        <v>74</v>
      </c>
      <c r="C20" s="147">
        <v>18093</v>
      </c>
      <c r="D20" s="147">
        <v>5208</v>
      </c>
      <c r="E20" s="147">
        <v>0</v>
      </c>
      <c r="F20" s="147">
        <v>0</v>
      </c>
      <c r="G20" s="147">
        <v>115031</v>
      </c>
      <c r="H20" s="147">
        <v>0</v>
      </c>
      <c r="I20" s="147">
        <v>0</v>
      </c>
      <c r="J20" s="147">
        <v>0</v>
      </c>
      <c r="K20" s="147">
        <v>0</v>
      </c>
      <c r="L20" s="147">
        <f t="shared" si="0"/>
        <v>138332</v>
      </c>
      <c r="M20" s="123" t="s">
        <v>75</v>
      </c>
      <c r="N20" s="465"/>
    </row>
    <row r="21" spans="1:14" s="3" customFormat="1" ht="14.25" thickTop="1" thickBot="1" x14ac:dyDescent="0.25">
      <c r="A21" s="451" t="s">
        <v>143</v>
      </c>
      <c r="B21" s="121" t="s">
        <v>70</v>
      </c>
      <c r="C21" s="146">
        <v>0</v>
      </c>
      <c r="D21" s="146">
        <v>0</v>
      </c>
      <c r="E21" s="146">
        <v>0</v>
      </c>
      <c r="F21" s="146">
        <v>1</v>
      </c>
      <c r="G21" s="146">
        <v>7</v>
      </c>
      <c r="H21" s="146">
        <v>0</v>
      </c>
      <c r="I21" s="146">
        <v>0</v>
      </c>
      <c r="J21" s="146">
        <v>0</v>
      </c>
      <c r="K21" s="146">
        <v>1</v>
      </c>
      <c r="L21" s="240">
        <f t="shared" si="0"/>
        <v>9</v>
      </c>
      <c r="M21" s="122" t="s">
        <v>71</v>
      </c>
      <c r="N21" s="464" t="s">
        <v>5</v>
      </c>
    </row>
    <row r="22" spans="1:14" ht="24" thickTop="1" thickBot="1" x14ac:dyDescent="0.25">
      <c r="A22" s="451"/>
      <c r="B22" s="121" t="s">
        <v>72</v>
      </c>
      <c r="C22" s="146">
        <v>0</v>
      </c>
      <c r="D22" s="146">
        <v>0</v>
      </c>
      <c r="E22" s="146">
        <v>0</v>
      </c>
      <c r="F22" s="146">
        <v>6351</v>
      </c>
      <c r="G22" s="146">
        <v>396310</v>
      </c>
      <c r="H22" s="146">
        <v>0</v>
      </c>
      <c r="I22" s="146">
        <v>0</v>
      </c>
      <c r="J22" s="146">
        <v>0</v>
      </c>
      <c r="K22" s="146">
        <v>4591</v>
      </c>
      <c r="L22" s="146">
        <f t="shared" si="0"/>
        <v>407252</v>
      </c>
      <c r="M22" s="122" t="s">
        <v>73</v>
      </c>
      <c r="N22" s="464"/>
    </row>
    <row r="23" spans="1:14" ht="14.25" thickTop="1" thickBot="1" x14ac:dyDescent="0.25">
      <c r="A23" s="451"/>
      <c r="B23" s="121" t="s">
        <v>74</v>
      </c>
      <c r="C23" s="146">
        <v>0</v>
      </c>
      <c r="D23" s="146">
        <v>0</v>
      </c>
      <c r="E23" s="146">
        <v>0</v>
      </c>
      <c r="F23" s="146">
        <v>3617</v>
      </c>
      <c r="G23" s="146">
        <v>241127</v>
      </c>
      <c r="H23" s="146">
        <v>0</v>
      </c>
      <c r="I23" s="146">
        <v>0</v>
      </c>
      <c r="J23" s="146">
        <v>0</v>
      </c>
      <c r="K23" s="146">
        <v>1966</v>
      </c>
      <c r="L23" s="146">
        <f t="shared" si="0"/>
        <v>246710</v>
      </c>
      <c r="M23" s="122" t="s">
        <v>75</v>
      </c>
      <c r="N23" s="464"/>
    </row>
    <row r="24" spans="1:14" s="3" customFormat="1" ht="14.25" thickTop="1" thickBot="1" x14ac:dyDescent="0.25">
      <c r="A24" s="450" t="s">
        <v>144</v>
      </c>
      <c r="B24" s="51" t="s">
        <v>70</v>
      </c>
      <c r="C24" s="147">
        <v>0</v>
      </c>
      <c r="D24" s="147">
        <v>0</v>
      </c>
      <c r="E24" s="147">
        <v>0</v>
      </c>
      <c r="F24" s="147">
        <v>0</v>
      </c>
      <c r="G24" s="147">
        <v>2</v>
      </c>
      <c r="H24" s="147">
        <v>0</v>
      </c>
      <c r="I24" s="147">
        <v>0</v>
      </c>
      <c r="J24" s="147">
        <v>0</v>
      </c>
      <c r="K24" s="147">
        <v>0</v>
      </c>
      <c r="L24" s="147">
        <f t="shared" si="0"/>
        <v>2</v>
      </c>
      <c r="M24" s="123" t="s">
        <v>71</v>
      </c>
      <c r="N24" s="465" t="s">
        <v>147</v>
      </c>
    </row>
    <row r="25" spans="1:14" ht="24" thickTop="1" thickBot="1" x14ac:dyDescent="0.25">
      <c r="A25" s="450"/>
      <c r="B25" s="51" t="s">
        <v>72</v>
      </c>
      <c r="C25" s="147">
        <v>0</v>
      </c>
      <c r="D25" s="147">
        <v>0</v>
      </c>
      <c r="E25" s="147">
        <v>0</v>
      </c>
      <c r="F25" s="147">
        <v>0</v>
      </c>
      <c r="G25" s="147">
        <v>34962</v>
      </c>
      <c r="H25" s="147">
        <v>0</v>
      </c>
      <c r="I25" s="147">
        <v>0</v>
      </c>
      <c r="J25" s="147">
        <v>0</v>
      </c>
      <c r="K25" s="147">
        <v>0</v>
      </c>
      <c r="L25" s="147">
        <f t="shared" si="0"/>
        <v>34962</v>
      </c>
      <c r="M25" s="123" t="s">
        <v>73</v>
      </c>
      <c r="N25" s="465"/>
    </row>
    <row r="26" spans="1:14" ht="14.25" thickTop="1" thickBot="1" x14ac:dyDescent="0.25">
      <c r="A26" s="450"/>
      <c r="B26" s="51" t="s">
        <v>74</v>
      </c>
      <c r="C26" s="147">
        <v>0</v>
      </c>
      <c r="D26" s="147">
        <v>0</v>
      </c>
      <c r="E26" s="147">
        <v>0</v>
      </c>
      <c r="F26" s="147">
        <v>0</v>
      </c>
      <c r="G26" s="147">
        <v>19805</v>
      </c>
      <c r="H26" s="147">
        <v>0</v>
      </c>
      <c r="I26" s="147">
        <v>0</v>
      </c>
      <c r="J26" s="147">
        <v>0</v>
      </c>
      <c r="K26" s="147">
        <v>0</v>
      </c>
      <c r="L26" s="147">
        <f t="shared" si="0"/>
        <v>19805</v>
      </c>
      <c r="M26" s="123" t="s">
        <v>75</v>
      </c>
      <c r="N26" s="465"/>
    </row>
    <row r="27" spans="1:14" ht="14.25" thickTop="1" thickBot="1" x14ac:dyDescent="0.25">
      <c r="A27" s="451" t="s">
        <v>138</v>
      </c>
      <c r="B27" s="121" t="s">
        <v>70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1</v>
      </c>
      <c r="L27" s="240">
        <f t="shared" si="0"/>
        <v>1</v>
      </c>
      <c r="M27" s="122" t="s">
        <v>71</v>
      </c>
      <c r="N27" s="464" t="s">
        <v>148</v>
      </c>
    </row>
    <row r="28" spans="1:14" ht="24" thickTop="1" thickBot="1" x14ac:dyDescent="0.25">
      <c r="A28" s="451"/>
      <c r="B28" s="121" t="s">
        <v>72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174</v>
      </c>
      <c r="L28" s="146">
        <f t="shared" si="0"/>
        <v>174</v>
      </c>
      <c r="M28" s="122" t="s">
        <v>73</v>
      </c>
      <c r="N28" s="464"/>
    </row>
    <row r="29" spans="1:14" ht="14.25" thickTop="1" thickBot="1" x14ac:dyDescent="0.25">
      <c r="A29" s="451"/>
      <c r="B29" s="121" t="s">
        <v>74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52</v>
      </c>
      <c r="L29" s="146">
        <f t="shared" si="0"/>
        <v>52</v>
      </c>
      <c r="M29" s="122" t="s">
        <v>75</v>
      </c>
      <c r="N29" s="464"/>
    </row>
    <row r="30" spans="1:14" s="3" customFormat="1" ht="14.25" thickTop="1" thickBot="1" x14ac:dyDescent="0.25">
      <c r="A30" s="450" t="s">
        <v>145</v>
      </c>
      <c r="B30" s="51" t="s">
        <v>70</v>
      </c>
      <c r="C30" s="147">
        <v>1</v>
      </c>
      <c r="D30" s="147">
        <v>0</v>
      </c>
      <c r="E30" s="147">
        <v>0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2</v>
      </c>
      <c r="L30" s="147">
        <f t="shared" si="0"/>
        <v>4</v>
      </c>
      <c r="M30" s="123" t="s">
        <v>71</v>
      </c>
      <c r="N30" s="465" t="s">
        <v>149</v>
      </c>
    </row>
    <row r="31" spans="1:14" ht="24" thickTop="1" thickBot="1" x14ac:dyDescent="0.25">
      <c r="A31" s="450"/>
      <c r="B31" s="51" t="s">
        <v>72</v>
      </c>
      <c r="C31" s="147">
        <v>30241</v>
      </c>
      <c r="D31" s="147">
        <v>0</v>
      </c>
      <c r="E31" s="147">
        <v>0</v>
      </c>
      <c r="F31" s="147">
        <v>0</v>
      </c>
      <c r="G31" s="147">
        <v>38222</v>
      </c>
      <c r="H31" s="147">
        <v>0</v>
      </c>
      <c r="I31" s="147">
        <v>0</v>
      </c>
      <c r="J31" s="147">
        <v>0</v>
      </c>
      <c r="K31" s="147">
        <v>14016</v>
      </c>
      <c r="L31" s="147">
        <f t="shared" si="0"/>
        <v>82479</v>
      </c>
      <c r="M31" s="123" t="s">
        <v>73</v>
      </c>
      <c r="N31" s="465"/>
    </row>
    <row r="32" spans="1:14" ht="14.25" thickTop="1" thickBot="1" x14ac:dyDescent="0.25">
      <c r="A32" s="450"/>
      <c r="B32" s="51" t="s">
        <v>74</v>
      </c>
      <c r="C32" s="147">
        <v>15650</v>
      </c>
      <c r="D32" s="147">
        <v>0</v>
      </c>
      <c r="E32" s="147">
        <v>0</v>
      </c>
      <c r="F32" s="147">
        <v>0</v>
      </c>
      <c r="G32" s="147">
        <v>21630</v>
      </c>
      <c r="H32" s="147">
        <v>0</v>
      </c>
      <c r="I32" s="147">
        <v>0</v>
      </c>
      <c r="J32" s="147">
        <v>0</v>
      </c>
      <c r="K32" s="147">
        <v>6750</v>
      </c>
      <c r="L32" s="147">
        <f t="shared" si="0"/>
        <v>44030</v>
      </c>
      <c r="M32" s="123" t="s">
        <v>75</v>
      </c>
      <c r="N32" s="465"/>
    </row>
    <row r="33" spans="1:14" s="3" customFormat="1" ht="14.25" thickTop="1" thickBot="1" x14ac:dyDescent="0.25">
      <c r="A33" s="451" t="s">
        <v>146</v>
      </c>
      <c r="B33" s="121" t="s">
        <v>70</v>
      </c>
      <c r="C33" s="146">
        <v>1</v>
      </c>
      <c r="D33" s="146">
        <v>0</v>
      </c>
      <c r="E33" s="146">
        <v>1</v>
      </c>
      <c r="F33" s="146">
        <v>0</v>
      </c>
      <c r="G33" s="146">
        <v>9</v>
      </c>
      <c r="H33" s="146">
        <v>0</v>
      </c>
      <c r="I33" s="146">
        <v>0</v>
      </c>
      <c r="J33" s="146">
        <v>0</v>
      </c>
      <c r="K33" s="146">
        <v>1</v>
      </c>
      <c r="L33" s="240">
        <f t="shared" si="0"/>
        <v>12</v>
      </c>
      <c r="M33" s="122" t="s">
        <v>71</v>
      </c>
      <c r="N33" s="464" t="s">
        <v>150</v>
      </c>
    </row>
    <row r="34" spans="1:14" ht="24" thickTop="1" thickBot="1" x14ac:dyDescent="0.25">
      <c r="A34" s="451"/>
      <c r="B34" s="121" t="s">
        <v>72</v>
      </c>
      <c r="C34" s="146">
        <v>23297</v>
      </c>
      <c r="D34" s="146">
        <v>0</v>
      </c>
      <c r="E34" s="146">
        <v>4947</v>
      </c>
      <c r="F34" s="146">
        <v>0</v>
      </c>
      <c r="G34" s="146">
        <v>299937</v>
      </c>
      <c r="H34" s="146">
        <v>0</v>
      </c>
      <c r="I34" s="146">
        <v>0</v>
      </c>
      <c r="J34" s="146">
        <v>0</v>
      </c>
      <c r="K34" s="146">
        <v>528</v>
      </c>
      <c r="L34" s="146">
        <f t="shared" si="0"/>
        <v>328709</v>
      </c>
      <c r="M34" s="122" t="s">
        <v>73</v>
      </c>
      <c r="N34" s="464"/>
    </row>
    <row r="35" spans="1:14" ht="14.25" thickTop="1" thickBot="1" x14ac:dyDescent="0.25">
      <c r="A35" s="451"/>
      <c r="B35" s="121" t="s">
        <v>74</v>
      </c>
      <c r="C35" s="146">
        <v>9919</v>
      </c>
      <c r="D35" s="146">
        <v>0</v>
      </c>
      <c r="E35" s="146">
        <v>2774</v>
      </c>
      <c r="F35" s="146">
        <v>0</v>
      </c>
      <c r="G35" s="146">
        <v>175359</v>
      </c>
      <c r="H35" s="146">
        <v>0</v>
      </c>
      <c r="I35" s="146">
        <v>0</v>
      </c>
      <c r="J35" s="146">
        <v>0</v>
      </c>
      <c r="K35" s="146">
        <v>158</v>
      </c>
      <c r="L35" s="146">
        <f t="shared" si="0"/>
        <v>188210</v>
      </c>
      <c r="M35" s="122" t="s">
        <v>75</v>
      </c>
      <c r="N35" s="464"/>
    </row>
    <row r="36" spans="1:14" s="3" customFormat="1" ht="14.25" thickTop="1" thickBot="1" x14ac:dyDescent="0.25">
      <c r="A36" s="450" t="s">
        <v>159</v>
      </c>
      <c r="B36" s="51" t="s">
        <v>70</v>
      </c>
      <c r="C36" s="147">
        <v>1</v>
      </c>
      <c r="D36" s="147">
        <v>1</v>
      </c>
      <c r="E36" s="147">
        <v>1</v>
      </c>
      <c r="F36" s="147">
        <v>1</v>
      </c>
      <c r="G36" s="147">
        <v>1</v>
      </c>
      <c r="H36" s="147">
        <v>0</v>
      </c>
      <c r="I36" s="147">
        <v>0</v>
      </c>
      <c r="J36" s="147">
        <v>0</v>
      </c>
      <c r="K36" s="147">
        <v>5</v>
      </c>
      <c r="L36" s="147">
        <f t="shared" si="0"/>
        <v>10</v>
      </c>
      <c r="M36" s="123" t="s">
        <v>71</v>
      </c>
      <c r="N36" s="465" t="s">
        <v>6</v>
      </c>
    </row>
    <row r="37" spans="1:14" ht="24" thickTop="1" thickBot="1" x14ac:dyDescent="0.25">
      <c r="A37" s="450"/>
      <c r="B37" s="51" t="s">
        <v>72</v>
      </c>
      <c r="C37" s="147">
        <v>12819</v>
      </c>
      <c r="D37" s="147">
        <v>160723</v>
      </c>
      <c r="E37" s="147">
        <v>460</v>
      </c>
      <c r="F37" s="147">
        <v>16916</v>
      </c>
      <c r="G37" s="147">
        <v>30064</v>
      </c>
      <c r="H37" s="147">
        <v>0</v>
      </c>
      <c r="I37" s="147">
        <v>0</v>
      </c>
      <c r="J37" s="147">
        <v>0</v>
      </c>
      <c r="K37" s="147">
        <v>4311</v>
      </c>
      <c r="L37" s="147">
        <f t="shared" si="0"/>
        <v>225293</v>
      </c>
      <c r="M37" s="123" t="s">
        <v>73</v>
      </c>
      <c r="N37" s="465"/>
    </row>
    <row r="38" spans="1:14" ht="13.5" thickTop="1" x14ac:dyDescent="0.2">
      <c r="A38" s="452"/>
      <c r="B38" s="124" t="s">
        <v>74</v>
      </c>
      <c r="C38" s="148">
        <v>3846</v>
      </c>
      <c r="D38" s="148">
        <v>106460</v>
      </c>
      <c r="E38" s="148">
        <v>1</v>
      </c>
      <c r="F38" s="148">
        <v>7683</v>
      </c>
      <c r="G38" s="148">
        <v>17927</v>
      </c>
      <c r="H38" s="148">
        <v>0</v>
      </c>
      <c r="I38" s="148">
        <v>0</v>
      </c>
      <c r="J38" s="148">
        <v>0</v>
      </c>
      <c r="K38" s="148">
        <v>3414</v>
      </c>
      <c r="L38" s="148">
        <f t="shared" si="0"/>
        <v>139331</v>
      </c>
      <c r="M38" s="125" t="s">
        <v>75</v>
      </c>
      <c r="N38" s="466"/>
    </row>
    <row r="39" spans="1:14" ht="17.100000000000001" customHeight="1" thickBot="1" x14ac:dyDescent="0.25">
      <c r="A39" s="445" t="s">
        <v>7</v>
      </c>
      <c r="B39" s="126" t="s">
        <v>70</v>
      </c>
      <c r="C39" s="127">
        <f>SUM(C9+C12+C15+C18+C21+C24+C27+C30+C33+C36)</f>
        <v>325</v>
      </c>
      <c r="D39" s="127">
        <f t="shared" ref="D39:I39" si="1">SUM(D9+D12+D15+D18+D21+D24+D27+D30+D33+D36)</f>
        <v>218</v>
      </c>
      <c r="E39" s="127">
        <f t="shared" si="1"/>
        <v>529</v>
      </c>
      <c r="F39" s="127">
        <f t="shared" si="1"/>
        <v>1377</v>
      </c>
      <c r="G39" s="127">
        <f t="shared" si="1"/>
        <v>585</v>
      </c>
      <c r="H39" s="127">
        <f>SUM(H9+H12+H15+H18+H21+H24+H27+H30+H33+H36)</f>
        <v>977</v>
      </c>
      <c r="I39" s="127">
        <f t="shared" si="1"/>
        <v>206</v>
      </c>
      <c r="J39" s="127">
        <f>SUM(J9+J12+J15+J18+J21+J24+J27+J30+J33+J36)</f>
        <v>24</v>
      </c>
      <c r="K39" s="127">
        <f t="shared" ref="J39:L41" si="2">SUM(K9+K12+K15+K18+K21+K24+K27+K30+K33+K36)</f>
        <v>502</v>
      </c>
      <c r="L39" s="241">
        <f>SUM(L9+L12+L15+L18+L21+L24+L27+L30+L33+L36)</f>
        <v>4743</v>
      </c>
      <c r="M39" s="128" t="s">
        <v>71</v>
      </c>
      <c r="N39" s="460" t="s">
        <v>8</v>
      </c>
    </row>
    <row r="40" spans="1:14" ht="17.100000000000001" customHeight="1" thickTop="1" thickBot="1" x14ac:dyDescent="0.25">
      <c r="A40" s="446"/>
      <c r="B40" s="129" t="s">
        <v>72</v>
      </c>
      <c r="C40" s="130">
        <f>SUM(C10+C13+C16+C19+C22+C25+C28+C31+C34+C37)</f>
        <v>22623862</v>
      </c>
      <c r="D40" s="130">
        <f t="shared" ref="D40:I40" si="3">SUM(D10+D13+D16+D19+D22+D25+D28+D31+D34+D37)</f>
        <v>8307260</v>
      </c>
      <c r="E40" s="130">
        <f t="shared" si="3"/>
        <v>1703987</v>
      </c>
      <c r="F40" s="130">
        <f t="shared" si="3"/>
        <v>43929700</v>
      </c>
      <c r="G40" s="130">
        <f t="shared" si="3"/>
        <v>21198106</v>
      </c>
      <c r="H40" s="130">
        <f t="shared" si="3"/>
        <v>565411</v>
      </c>
      <c r="I40" s="130">
        <f t="shared" si="3"/>
        <v>11953160</v>
      </c>
      <c r="J40" s="130">
        <f t="shared" si="2"/>
        <v>3573577</v>
      </c>
      <c r="K40" s="130">
        <f>SUM(K10+K13+K16+K19+K22+K25+K28+K31+K34+K37)</f>
        <v>2574200</v>
      </c>
      <c r="L40" s="146">
        <f t="shared" si="2"/>
        <v>116429263</v>
      </c>
      <c r="M40" s="131" t="s">
        <v>73</v>
      </c>
      <c r="N40" s="461"/>
    </row>
    <row r="41" spans="1:14" ht="17.100000000000001" customHeight="1" thickTop="1" thickBot="1" x14ac:dyDescent="0.25">
      <c r="A41" s="447"/>
      <c r="B41" s="132" t="s">
        <v>74</v>
      </c>
      <c r="C41" s="133">
        <f t="shared" ref="C41:I41" si="4">SUM(C11+C14+C17+C20+C23+C26+C29+C32+C35+C38)</f>
        <v>13898887</v>
      </c>
      <c r="D41" s="133">
        <f t="shared" si="4"/>
        <v>4469775</v>
      </c>
      <c r="E41" s="133">
        <f t="shared" si="4"/>
        <v>839724</v>
      </c>
      <c r="F41" s="133">
        <f t="shared" si="4"/>
        <v>22302578</v>
      </c>
      <c r="G41" s="133">
        <f t="shared" si="4"/>
        <v>11952310</v>
      </c>
      <c r="H41" s="133">
        <f t="shared" si="4"/>
        <v>213293</v>
      </c>
      <c r="I41" s="133">
        <f t="shared" si="4"/>
        <v>3908089</v>
      </c>
      <c r="J41" s="133">
        <f t="shared" si="2"/>
        <v>3244099</v>
      </c>
      <c r="K41" s="133">
        <f t="shared" si="2"/>
        <v>1670034</v>
      </c>
      <c r="L41" s="146">
        <f t="shared" si="2"/>
        <v>62498789</v>
      </c>
      <c r="M41" s="134" t="s">
        <v>75</v>
      </c>
      <c r="N41" s="462"/>
    </row>
    <row r="42" spans="1:14" ht="13.5" thickTop="1" x14ac:dyDescent="0.2">
      <c r="B42" s="7"/>
    </row>
  </sheetData>
  <mergeCells count="93">
    <mergeCell ref="AQ4:BD4"/>
    <mergeCell ref="BE4:BR4"/>
    <mergeCell ref="GA3:GN3"/>
    <mergeCell ref="GO3:HB3"/>
    <mergeCell ref="CU4:DH4"/>
    <mergeCell ref="DI4:DV4"/>
    <mergeCell ref="EY4:FL4"/>
    <mergeCell ref="FM4:FZ4"/>
    <mergeCell ref="DW4:EJ4"/>
    <mergeCell ref="EK4:EX4"/>
    <mergeCell ref="GA4:GN4"/>
    <mergeCell ref="GO4:HB4"/>
    <mergeCell ref="IE2:IR2"/>
    <mergeCell ref="IS2:IV2"/>
    <mergeCell ref="GA2:GN2"/>
    <mergeCell ref="GO2:HB2"/>
    <mergeCell ref="BS4:CF4"/>
    <mergeCell ref="CG4:CT4"/>
    <mergeCell ref="DW3:EJ3"/>
    <mergeCell ref="EK3:EX3"/>
    <mergeCell ref="CU3:DH3"/>
    <mergeCell ref="DI3:DV3"/>
    <mergeCell ref="IE3:IR3"/>
    <mergeCell ref="IS3:IV3"/>
    <mergeCell ref="IE4:IR4"/>
    <mergeCell ref="IS4:IV4"/>
    <mergeCell ref="HC4:HP4"/>
    <mergeCell ref="HQ4:ID4"/>
    <mergeCell ref="HC3:HP3"/>
    <mergeCell ref="HQ3:ID3"/>
    <mergeCell ref="EK2:EX2"/>
    <mergeCell ref="EY2:FL2"/>
    <mergeCell ref="FM2:FZ2"/>
    <mergeCell ref="EY3:FL3"/>
    <mergeCell ref="HC2:HP2"/>
    <mergeCell ref="HQ2:ID2"/>
    <mergeCell ref="FM3:FZ3"/>
    <mergeCell ref="DI2:DV2"/>
    <mergeCell ref="DW2:EJ2"/>
    <mergeCell ref="BE2:BR2"/>
    <mergeCell ref="AQ3:BD3"/>
    <mergeCell ref="BE3:BR3"/>
    <mergeCell ref="BS3:CF3"/>
    <mergeCell ref="CG3:CT3"/>
    <mergeCell ref="AQ2:BD2"/>
    <mergeCell ref="BS2:CF2"/>
    <mergeCell ref="CG2:CT2"/>
    <mergeCell ref="CU2:DH2"/>
    <mergeCell ref="O2:AB2"/>
    <mergeCell ref="AC2:AP2"/>
    <mergeCell ref="N21:N23"/>
    <mergeCell ref="E7:E8"/>
    <mergeCell ref="G7:G8"/>
    <mergeCell ref="F7:F8"/>
    <mergeCell ref="H7:H8"/>
    <mergeCell ref="A3:N3"/>
    <mergeCell ref="O3:AB3"/>
    <mergeCell ref="K7:K8"/>
    <mergeCell ref="O4:AB4"/>
    <mergeCell ref="AC4:AP4"/>
    <mergeCell ref="AC3:AP3"/>
    <mergeCell ref="A1:N1"/>
    <mergeCell ref="A2:N2"/>
    <mergeCell ref="A4:N4"/>
    <mergeCell ref="A18:A20"/>
    <mergeCell ref="L6:L8"/>
    <mergeCell ref="I7:I8"/>
    <mergeCell ref="J7:J8"/>
    <mergeCell ref="N39:N41"/>
    <mergeCell ref="N9:N11"/>
    <mergeCell ref="N12:N14"/>
    <mergeCell ref="N15:N17"/>
    <mergeCell ref="N18:N20"/>
    <mergeCell ref="N30:N32"/>
    <mergeCell ref="N33:N35"/>
    <mergeCell ref="N36:N38"/>
    <mergeCell ref="N24:N26"/>
    <mergeCell ref="N27:N29"/>
    <mergeCell ref="A39:A41"/>
    <mergeCell ref="D7:D8"/>
    <mergeCell ref="A30:A32"/>
    <mergeCell ref="A33:A35"/>
    <mergeCell ref="A15:A17"/>
    <mergeCell ref="A21:A23"/>
    <mergeCell ref="A24:A26"/>
    <mergeCell ref="A27:A29"/>
    <mergeCell ref="A36:A38"/>
    <mergeCell ref="A9:A11"/>
    <mergeCell ref="A12:A14"/>
    <mergeCell ref="A6:A8"/>
    <mergeCell ref="B6:B8"/>
    <mergeCell ref="C6:K6"/>
    <mergeCell ref="C7:C8"/>
  </mergeCells>
  <phoneticPr fontId="6" type="noConversion"/>
  <printOptions horizontalCentered="1" verticalCentered="1"/>
  <pageMargins left="0" right="0" top="0" bottom="0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E19"/>
  <sheetViews>
    <sheetView rightToLeft="1" view="pageBreakPreview" zoomScaleNormal="100" workbookViewId="0">
      <selection activeCell="B5" sqref="B5:C5"/>
    </sheetView>
  </sheetViews>
  <sheetFormatPr defaultRowHeight="12.75" x14ac:dyDescent="0.2"/>
  <cols>
    <col min="1" max="1" width="25.7109375" style="234" customWidth="1"/>
    <col min="2" max="2" width="14.7109375" style="232" customWidth="1"/>
    <col min="3" max="3" width="12.28515625" style="232" customWidth="1"/>
    <col min="4" max="4" width="19.7109375" style="235" customWidth="1"/>
    <col min="5" max="5" width="28.5703125" style="232" customWidth="1"/>
    <col min="6" max="255" width="9.140625" style="232"/>
    <col min="256" max="256" width="40.7109375" style="232" customWidth="1"/>
    <col min="257" max="259" width="10.7109375" style="232" customWidth="1"/>
    <col min="260" max="260" width="40.7109375" style="232" customWidth="1"/>
    <col min="261" max="511" width="9.140625" style="232"/>
    <col min="512" max="512" width="40.7109375" style="232" customWidth="1"/>
    <col min="513" max="515" width="10.7109375" style="232" customWidth="1"/>
    <col min="516" max="516" width="40.7109375" style="232" customWidth="1"/>
    <col min="517" max="767" width="9.140625" style="232"/>
    <col min="768" max="768" width="40.7109375" style="232" customWidth="1"/>
    <col min="769" max="771" width="10.7109375" style="232" customWidth="1"/>
    <col min="772" max="772" width="40.7109375" style="232" customWidth="1"/>
    <col min="773" max="1023" width="9.140625" style="232"/>
    <col min="1024" max="1024" width="40.7109375" style="232" customWidth="1"/>
    <col min="1025" max="1027" width="10.7109375" style="232" customWidth="1"/>
    <col min="1028" max="1028" width="40.7109375" style="232" customWidth="1"/>
    <col min="1029" max="1279" width="9.140625" style="232"/>
    <col min="1280" max="1280" width="40.7109375" style="232" customWidth="1"/>
    <col min="1281" max="1283" width="10.7109375" style="232" customWidth="1"/>
    <col min="1284" max="1284" width="40.7109375" style="232" customWidth="1"/>
    <col min="1285" max="1535" width="9.140625" style="232"/>
    <col min="1536" max="1536" width="40.7109375" style="232" customWidth="1"/>
    <col min="1537" max="1539" width="10.7109375" style="232" customWidth="1"/>
    <col min="1540" max="1540" width="40.7109375" style="232" customWidth="1"/>
    <col min="1541" max="1791" width="9.140625" style="232"/>
    <col min="1792" max="1792" width="40.7109375" style="232" customWidth="1"/>
    <col min="1793" max="1795" width="10.7109375" style="232" customWidth="1"/>
    <col min="1796" max="1796" width="40.7109375" style="232" customWidth="1"/>
    <col min="1797" max="2047" width="9.140625" style="232"/>
    <col min="2048" max="2048" width="40.7109375" style="232" customWidth="1"/>
    <col min="2049" max="2051" width="10.7109375" style="232" customWidth="1"/>
    <col min="2052" max="2052" width="40.7109375" style="232" customWidth="1"/>
    <col min="2053" max="2303" width="9.140625" style="232"/>
    <col min="2304" max="2304" width="40.7109375" style="232" customWidth="1"/>
    <col min="2305" max="2307" width="10.7109375" style="232" customWidth="1"/>
    <col min="2308" max="2308" width="40.7109375" style="232" customWidth="1"/>
    <col min="2309" max="2559" width="9.140625" style="232"/>
    <col min="2560" max="2560" width="40.7109375" style="232" customWidth="1"/>
    <col min="2561" max="2563" width="10.7109375" style="232" customWidth="1"/>
    <col min="2564" max="2564" width="40.7109375" style="232" customWidth="1"/>
    <col min="2565" max="2815" width="9.140625" style="232"/>
    <col min="2816" max="2816" width="40.7109375" style="232" customWidth="1"/>
    <col min="2817" max="2819" width="10.7109375" style="232" customWidth="1"/>
    <col min="2820" max="2820" width="40.7109375" style="232" customWidth="1"/>
    <col min="2821" max="3071" width="9.140625" style="232"/>
    <col min="3072" max="3072" width="40.7109375" style="232" customWidth="1"/>
    <col min="3073" max="3075" width="10.7109375" style="232" customWidth="1"/>
    <col min="3076" max="3076" width="40.7109375" style="232" customWidth="1"/>
    <col min="3077" max="3327" width="9.140625" style="232"/>
    <col min="3328" max="3328" width="40.7109375" style="232" customWidth="1"/>
    <col min="3329" max="3331" width="10.7109375" style="232" customWidth="1"/>
    <col min="3332" max="3332" width="40.7109375" style="232" customWidth="1"/>
    <col min="3333" max="3583" width="9.140625" style="232"/>
    <col min="3584" max="3584" width="40.7109375" style="232" customWidth="1"/>
    <col min="3585" max="3587" width="10.7109375" style="232" customWidth="1"/>
    <col min="3588" max="3588" width="40.7109375" style="232" customWidth="1"/>
    <col min="3589" max="3839" width="9.140625" style="232"/>
    <col min="3840" max="3840" width="40.7109375" style="232" customWidth="1"/>
    <col min="3841" max="3843" width="10.7109375" style="232" customWidth="1"/>
    <col min="3844" max="3844" width="40.7109375" style="232" customWidth="1"/>
    <col min="3845" max="4095" width="9.140625" style="232"/>
    <col min="4096" max="4096" width="40.7109375" style="232" customWidth="1"/>
    <col min="4097" max="4099" width="10.7109375" style="232" customWidth="1"/>
    <col min="4100" max="4100" width="40.7109375" style="232" customWidth="1"/>
    <col min="4101" max="4351" width="9.140625" style="232"/>
    <col min="4352" max="4352" width="40.7109375" style="232" customWidth="1"/>
    <col min="4353" max="4355" width="10.7109375" style="232" customWidth="1"/>
    <col min="4356" max="4356" width="40.7109375" style="232" customWidth="1"/>
    <col min="4357" max="4607" width="9.140625" style="232"/>
    <col min="4608" max="4608" width="40.7109375" style="232" customWidth="1"/>
    <col min="4609" max="4611" width="10.7109375" style="232" customWidth="1"/>
    <col min="4612" max="4612" width="40.7109375" style="232" customWidth="1"/>
    <col min="4613" max="4863" width="9.140625" style="232"/>
    <col min="4864" max="4864" width="40.7109375" style="232" customWidth="1"/>
    <col min="4865" max="4867" width="10.7109375" style="232" customWidth="1"/>
    <col min="4868" max="4868" width="40.7109375" style="232" customWidth="1"/>
    <col min="4869" max="5119" width="9.140625" style="232"/>
    <col min="5120" max="5120" width="40.7109375" style="232" customWidth="1"/>
    <col min="5121" max="5123" width="10.7109375" style="232" customWidth="1"/>
    <col min="5124" max="5124" width="40.7109375" style="232" customWidth="1"/>
    <col min="5125" max="5375" width="9.140625" style="232"/>
    <col min="5376" max="5376" width="40.7109375" style="232" customWidth="1"/>
    <col min="5377" max="5379" width="10.7109375" style="232" customWidth="1"/>
    <col min="5380" max="5380" width="40.7109375" style="232" customWidth="1"/>
    <col min="5381" max="5631" width="9.140625" style="232"/>
    <col min="5632" max="5632" width="40.7109375" style="232" customWidth="1"/>
    <col min="5633" max="5635" width="10.7109375" style="232" customWidth="1"/>
    <col min="5636" max="5636" width="40.7109375" style="232" customWidth="1"/>
    <col min="5637" max="5887" width="9.140625" style="232"/>
    <col min="5888" max="5888" width="40.7109375" style="232" customWidth="1"/>
    <col min="5889" max="5891" width="10.7109375" style="232" customWidth="1"/>
    <col min="5892" max="5892" width="40.7109375" style="232" customWidth="1"/>
    <col min="5893" max="6143" width="9.140625" style="232"/>
    <col min="6144" max="6144" width="40.7109375" style="232" customWidth="1"/>
    <col min="6145" max="6147" width="10.7109375" style="232" customWidth="1"/>
    <col min="6148" max="6148" width="40.7109375" style="232" customWidth="1"/>
    <col min="6149" max="6399" width="9.140625" style="232"/>
    <col min="6400" max="6400" width="40.7109375" style="232" customWidth="1"/>
    <col min="6401" max="6403" width="10.7109375" style="232" customWidth="1"/>
    <col min="6404" max="6404" width="40.7109375" style="232" customWidth="1"/>
    <col min="6405" max="6655" width="9.140625" style="232"/>
    <col min="6656" max="6656" width="40.7109375" style="232" customWidth="1"/>
    <col min="6657" max="6659" width="10.7109375" style="232" customWidth="1"/>
    <col min="6660" max="6660" width="40.7109375" style="232" customWidth="1"/>
    <col min="6661" max="6911" width="9.140625" style="232"/>
    <col min="6912" max="6912" width="40.7109375" style="232" customWidth="1"/>
    <col min="6913" max="6915" width="10.7109375" style="232" customWidth="1"/>
    <col min="6916" max="6916" width="40.7109375" style="232" customWidth="1"/>
    <col min="6917" max="7167" width="9.140625" style="232"/>
    <col min="7168" max="7168" width="40.7109375" style="232" customWidth="1"/>
    <col min="7169" max="7171" width="10.7109375" style="232" customWidth="1"/>
    <col min="7172" max="7172" width="40.7109375" style="232" customWidth="1"/>
    <col min="7173" max="7423" width="9.140625" style="232"/>
    <col min="7424" max="7424" width="40.7109375" style="232" customWidth="1"/>
    <col min="7425" max="7427" width="10.7109375" style="232" customWidth="1"/>
    <col min="7428" max="7428" width="40.7109375" style="232" customWidth="1"/>
    <col min="7429" max="7679" width="9.140625" style="232"/>
    <col min="7680" max="7680" width="40.7109375" style="232" customWidth="1"/>
    <col min="7681" max="7683" width="10.7109375" style="232" customWidth="1"/>
    <col min="7684" max="7684" width="40.7109375" style="232" customWidth="1"/>
    <col min="7685" max="7935" width="9.140625" style="232"/>
    <col min="7936" max="7936" width="40.7109375" style="232" customWidth="1"/>
    <col min="7937" max="7939" width="10.7109375" style="232" customWidth="1"/>
    <col min="7940" max="7940" width="40.7109375" style="232" customWidth="1"/>
    <col min="7941" max="8191" width="9.140625" style="232"/>
    <col min="8192" max="8192" width="40.7109375" style="232" customWidth="1"/>
    <col min="8193" max="8195" width="10.7109375" style="232" customWidth="1"/>
    <col min="8196" max="8196" width="40.7109375" style="232" customWidth="1"/>
    <col min="8197" max="8447" width="9.140625" style="232"/>
    <col min="8448" max="8448" width="40.7109375" style="232" customWidth="1"/>
    <col min="8449" max="8451" width="10.7109375" style="232" customWidth="1"/>
    <col min="8452" max="8452" width="40.7109375" style="232" customWidth="1"/>
    <col min="8453" max="8703" width="9.140625" style="232"/>
    <col min="8704" max="8704" width="40.7109375" style="232" customWidth="1"/>
    <col min="8705" max="8707" width="10.7109375" style="232" customWidth="1"/>
    <col min="8708" max="8708" width="40.7109375" style="232" customWidth="1"/>
    <col min="8709" max="8959" width="9.140625" style="232"/>
    <col min="8960" max="8960" width="40.7109375" style="232" customWidth="1"/>
    <col min="8961" max="8963" width="10.7109375" style="232" customWidth="1"/>
    <col min="8964" max="8964" width="40.7109375" style="232" customWidth="1"/>
    <col min="8965" max="9215" width="9.140625" style="232"/>
    <col min="9216" max="9216" width="40.7109375" style="232" customWidth="1"/>
    <col min="9217" max="9219" width="10.7109375" style="232" customWidth="1"/>
    <col min="9220" max="9220" width="40.7109375" style="232" customWidth="1"/>
    <col min="9221" max="9471" width="9.140625" style="232"/>
    <col min="9472" max="9472" width="40.7109375" style="232" customWidth="1"/>
    <col min="9473" max="9475" width="10.7109375" style="232" customWidth="1"/>
    <col min="9476" max="9476" width="40.7109375" style="232" customWidth="1"/>
    <col min="9477" max="9727" width="9.140625" style="232"/>
    <col min="9728" max="9728" width="40.7109375" style="232" customWidth="1"/>
    <col min="9729" max="9731" width="10.7109375" style="232" customWidth="1"/>
    <col min="9732" max="9732" width="40.7109375" style="232" customWidth="1"/>
    <col min="9733" max="9983" width="9.140625" style="232"/>
    <col min="9984" max="9984" width="40.7109375" style="232" customWidth="1"/>
    <col min="9985" max="9987" width="10.7109375" style="232" customWidth="1"/>
    <col min="9988" max="9988" width="40.7109375" style="232" customWidth="1"/>
    <col min="9989" max="10239" width="9.140625" style="232"/>
    <col min="10240" max="10240" width="40.7109375" style="232" customWidth="1"/>
    <col min="10241" max="10243" width="10.7109375" style="232" customWidth="1"/>
    <col min="10244" max="10244" width="40.7109375" style="232" customWidth="1"/>
    <col min="10245" max="10495" width="9.140625" style="232"/>
    <col min="10496" max="10496" width="40.7109375" style="232" customWidth="1"/>
    <col min="10497" max="10499" width="10.7109375" style="232" customWidth="1"/>
    <col min="10500" max="10500" width="40.7109375" style="232" customWidth="1"/>
    <col min="10501" max="10751" width="9.140625" style="232"/>
    <col min="10752" max="10752" width="40.7109375" style="232" customWidth="1"/>
    <col min="10753" max="10755" width="10.7109375" style="232" customWidth="1"/>
    <col min="10756" max="10756" width="40.7109375" style="232" customWidth="1"/>
    <col min="10757" max="11007" width="9.140625" style="232"/>
    <col min="11008" max="11008" width="40.7109375" style="232" customWidth="1"/>
    <col min="11009" max="11011" width="10.7109375" style="232" customWidth="1"/>
    <col min="11012" max="11012" width="40.7109375" style="232" customWidth="1"/>
    <col min="11013" max="11263" width="9.140625" style="232"/>
    <col min="11264" max="11264" width="40.7109375" style="232" customWidth="1"/>
    <col min="11265" max="11267" width="10.7109375" style="232" customWidth="1"/>
    <col min="11268" max="11268" width="40.7109375" style="232" customWidth="1"/>
    <col min="11269" max="11519" width="9.140625" style="232"/>
    <col min="11520" max="11520" width="40.7109375" style="232" customWidth="1"/>
    <col min="11521" max="11523" width="10.7109375" style="232" customWidth="1"/>
    <col min="11524" max="11524" width="40.7109375" style="232" customWidth="1"/>
    <col min="11525" max="11775" width="9.140625" style="232"/>
    <col min="11776" max="11776" width="40.7109375" style="232" customWidth="1"/>
    <col min="11777" max="11779" width="10.7109375" style="232" customWidth="1"/>
    <col min="11780" max="11780" width="40.7109375" style="232" customWidth="1"/>
    <col min="11781" max="12031" width="9.140625" style="232"/>
    <col min="12032" max="12032" width="40.7109375" style="232" customWidth="1"/>
    <col min="12033" max="12035" width="10.7109375" style="232" customWidth="1"/>
    <col min="12036" max="12036" width="40.7109375" style="232" customWidth="1"/>
    <col min="12037" max="12287" width="9.140625" style="232"/>
    <col min="12288" max="12288" width="40.7109375" style="232" customWidth="1"/>
    <col min="12289" max="12291" width="10.7109375" style="232" customWidth="1"/>
    <col min="12292" max="12292" width="40.7109375" style="232" customWidth="1"/>
    <col min="12293" max="12543" width="9.140625" style="232"/>
    <col min="12544" max="12544" width="40.7109375" style="232" customWidth="1"/>
    <col min="12545" max="12547" width="10.7109375" style="232" customWidth="1"/>
    <col min="12548" max="12548" width="40.7109375" style="232" customWidth="1"/>
    <col min="12549" max="12799" width="9.140625" style="232"/>
    <col min="12800" max="12800" width="40.7109375" style="232" customWidth="1"/>
    <col min="12801" max="12803" width="10.7109375" style="232" customWidth="1"/>
    <col min="12804" max="12804" width="40.7109375" style="232" customWidth="1"/>
    <col min="12805" max="13055" width="9.140625" style="232"/>
    <col min="13056" max="13056" width="40.7109375" style="232" customWidth="1"/>
    <col min="13057" max="13059" width="10.7109375" style="232" customWidth="1"/>
    <col min="13060" max="13060" width="40.7109375" style="232" customWidth="1"/>
    <col min="13061" max="13311" width="9.140625" style="232"/>
    <col min="13312" max="13312" width="40.7109375" style="232" customWidth="1"/>
    <col min="13313" max="13315" width="10.7109375" style="232" customWidth="1"/>
    <col min="13316" max="13316" width="40.7109375" style="232" customWidth="1"/>
    <col min="13317" max="13567" width="9.140625" style="232"/>
    <col min="13568" max="13568" width="40.7109375" style="232" customWidth="1"/>
    <col min="13569" max="13571" width="10.7109375" style="232" customWidth="1"/>
    <col min="13572" max="13572" width="40.7109375" style="232" customWidth="1"/>
    <col min="13573" max="13823" width="9.140625" style="232"/>
    <col min="13824" max="13824" width="40.7109375" style="232" customWidth="1"/>
    <col min="13825" max="13827" width="10.7109375" style="232" customWidth="1"/>
    <col min="13828" max="13828" width="40.7109375" style="232" customWidth="1"/>
    <col min="13829" max="14079" width="9.140625" style="232"/>
    <col min="14080" max="14080" width="40.7109375" style="232" customWidth="1"/>
    <col min="14081" max="14083" width="10.7109375" style="232" customWidth="1"/>
    <col min="14084" max="14084" width="40.7109375" style="232" customWidth="1"/>
    <col min="14085" max="14335" width="9.140625" style="232"/>
    <col min="14336" max="14336" width="40.7109375" style="232" customWidth="1"/>
    <col min="14337" max="14339" width="10.7109375" style="232" customWidth="1"/>
    <col min="14340" max="14340" width="40.7109375" style="232" customWidth="1"/>
    <col min="14341" max="14591" width="9.140625" style="232"/>
    <col min="14592" max="14592" width="40.7109375" style="232" customWidth="1"/>
    <col min="14593" max="14595" width="10.7109375" style="232" customWidth="1"/>
    <col min="14596" max="14596" width="40.7109375" style="232" customWidth="1"/>
    <col min="14597" max="14847" width="9.140625" style="232"/>
    <col min="14848" max="14848" width="40.7109375" style="232" customWidth="1"/>
    <col min="14849" max="14851" width="10.7109375" style="232" customWidth="1"/>
    <col min="14852" max="14852" width="40.7109375" style="232" customWidth="1"/>
    <col min="14853" max="15103" width="9.140625" style="232"/>
    <col min="15104" max="15104" width="40.7109375" style="232" customWidth="1"/>
    <col min="15105" max="15107" width="10.7109375" style="232" customWidth="1"/>
    <col min="15108" max="15108" width="40.7109375" style="232" customWidth="1"/>
    <col min="15109" max="15359" width="9.140625" style="232"/>
    <col min="15360" max="15360" width="40.7109375" style="232" customWidth="1"/>
    <col min="15361" max="15363" width="10.7109375" style="232" customWidth="1"/>
    <col min="15364" max="15364" width="40.7109375" style="232" customWidth="1"/>
    <col min="15365" max="15615" width="9.140625" style="232"/>
    <col min="15616" max="15616" width="40.7109375" style="232" customWidth="1"/>
    <col min="15617" max="15619" width="10.7109375" style="232" customWidth="1"/>
    <col min="15620" max="15620" width="40.7109375" style="232" customWidth="1"/>
    <col min="15621" max="15871" width="9.140625" style="232"/>
    <col min="15872" max="15872" width="40.7109375" style="232" customWidth="1"/>
    <col min="15873" max="15875" width="10.7109375" style="232" customWidth="1"/>
    <col min="15876" max="15876" width="40.7109375" style="232" customWidth="1"/>
    <col min="15877" max="16127" width="9.140625" style="232"/>
    <col min="16128" max="16128" width="40.7109375" style="232" customWidth="1"/>
    <col min="16129" max="16131" width="10.7109375" style="232" customWidth="1"/>
    <col min="16132" max="16132" width="40.7109375" style="232" customWidth="1"/>
    <col min="16133" max="16383" width="9.140625" style="232"/>
    <col min="16384" max="16384" width="9.140625" style="232" customWidth="1"/>
  </cols>
  <sheetData>
    <row r="1" spans="1:5" s="231" customFormat="1" ht="50.45" customHeight="1" x14ac:dyDescent="0.3">
      <c r="A1" s="350" t="s">
        <v>341</v>
      </c>
      <c r="B1" s="350"/>
      <c r="C1" s="350"/>
      <c r="D1" s="350"/>
      <c r="E1" s="350"/>
    </row>
    <row r="2" spans="1:5" s="231" customFormat="1" ht="20.25" customHeight="1" x14ac:dyDescent="0.2">
      <c r="A2" s="351">
        <v>2022</v>
      </c>
      <c r="B2" s="351"/>
      <c r="C2" s="351"/>
      <c r="D2" s="351"/>
      <c r="E2" s="351"/>
    </row>
    <row r="3" spans="1:5" ht="21.95" customHeight="1" x14ac:dyDescent="0.2">
      <c r="A3" s="352" t="s">
        <v>342</v>
      </c>
      <c r="B3" s="352"/>
      <c r="C3" s="352"/>
      <c r="D3" s="352"/>
      <c r="E3" s="352"/>
    </row>
    <row r="4" spans="1:5" ht="21.95" customHeight="1" x14ac:dyDescent="0.2">
      <c r="A4" s="353">
        <v>2022</v>
      </c>
      <c r="B4" s="353"/>
      <c r="C4" s="353"/>
      <c r="D4" s="353"/>
      <c r="E4" s="353"/>
    </row>
    <row r="5" spans="1:5" s="24" customFormat="1" ht="23.25" customHeight="1" x14ac:dyDescent="0.2">
      <c r="A5" s="10" t="s">
        <v>301</v>
      </c>
      <c r="E5" s="21" t="s">
        <v>296</v>
      </c>
    </row>
    <row r="6" spans="1:5" s="233" customFormat="1" ht="30" customHeight="1" x14ac:dyDescent="0.2">
      <c r="A6" s="278" t="s">
        <v>343</v>
      </c>
      <c r="B6" s="279" t="s">
        <v>287</v>
      </c>
      <c r="C6" s="279" t="s">
        <v>288</v>
      </c>
      <c r="D6" s="279" t="s">
        <v>446</v>
      </c>
      <c r="E6" s="279" t="s">
        <v>344</v>
      </c>
    </row>
    <row r="7" spans="1:5" ht="28.15" customHeight="1" thickBot="1" x14ac:dyDescent="0.25">
      <c r="A7" s="280" t="s">
        <v>447</v>
      </c>
      <c r="B7" s="302">
        <v>3308366</v>
      </c>
      <c r="C7" s="302">
        <v>2466004</v>
      </c>
      <c r="D7" s="302">
        <v>91444</v>
      </c>
      <c r="E7" s="58" t="s">
        <v>350</v>
      </c>
    </row>
    <row r="8" spans="1:5" ht="24" customHeight="1" thickTop="1" thickBot="1" x14ac:dyDescent="0.25">
      <c r="A8" s="281" t="s">
        <v>345</v>
      </c>
      <c r="B8" s="303">
        <v>424391</v>
      </c>
      <c r="C8" s="303">
        <v>359064</v>
      </c>
      <c r="D8" s="303">
        <v>5254</v>
      </c>
      <c r="E8" s="59" t="s">
        <v>351</v>
      </c>
    </row>
    <row r="9" spans="1:5" ht="24" customHeight="1" thickBot="1" x14ac:dyDescent="0.25">
      <c r="A9" s="282" t="s">
        <v>346</v>
      </c>
      <c r="B9" s="304">
        <v>2086070</v>
      </c>
      <c r="C9" s="304">
        <v>2819912</v>
      </c>
      <c r="D9" s="304">
        <v>29302</v>
      </c>
      <c r="E9" s="58" t="s">
        <v>352</v>
      </c>
    </row>
    <row r="10" spans="1:5" ht="24" customHeight="1" thickTop="1" thickBot="1" x14ac:dyDescent="0.25">
      <c r="A10" s="281" t="s">
        <v>448</v>
      </c>
      <c r="B10" s="303">
        <v>1669512</v>
      </c>
      <c r="C10" s="303">
        <v>1665207</v>
      </c>
      <c r="D10" s="303">
        <v>0</v>
      </c>
      <c r="E10" s="59" t="s">
        <v>449</v>
      </c>
    </row>
    <row r="11" spans="1:5" ht="24" customHeight="1" thickBot="1" x14ac:dyDescent="0.25">
      <c r="A11" s="282" t="s">
        <v>450</v>
      </c>
      <c r="B11" s="304">
        <v>47015</v>
      </c>
      <c r="C11" s="304">
        <v>88811</v>
      </c>
      <c r="D11" s="304">
        <v>510</v>
      </c>
      <c r="E11" s="58" t="s">
        <v>353</v>
      </c>
    </row>
    <row r="12" spans="1:5" ht="24" customHeight="1" thickTop="1" thickBot="1" x14ac:dyDescent="0.25">
      <c r="A12" s="281" t="s">
        <v>347</v>
      </c>
      <c r="B12" s="303">
        <v>435</v>
      </c>
      <c r="C12" s="303">
        <v>267</v>
      </c>
      <c r="D12" s="303">
        <v>0</v>
      </c>
      <c r="E12" s="59" t="s">
        <v>354</v>
      </c>
    </row>
    <row r="13" spans="1:5" ht="24" customHeight="1" thickBot="1" x14ac:dyDescent="0.25">
      <c r="A13" s="282" t="s">
        <v>348</v>
      </c>
      <c r="B13" s="304">
        <v>32611</v>
      </c>
      <c r="C13" s="304">
        <v>11501</v>
      </c>
      <c r="D13" s="304">
        <v>4</v>
      </c>
      <c r="E13" s="58" t="s">
        <v>355</v>
      </c>
    </row>
    <row r="14" spans="1:5" ht="24" customHeight="1" thickTop="1" x14ac:dyDescent="0.2">
      <c r="A14" s="326" t="s">
        <v>349</v>
      </c>
      <c r="B14" s="327">
        <v>20962</v>
      </c>
      <c r="C14" s="327">
        <v>174</v>
      </c>
      <c r="D14" s="327">
        <v>0</v>
      </c>
      <c r="E14" s="61" t="s">
        <v>356</v>
      </c>
    </row>
    <row r="15" spans="1:5" ht="24" customHeight="1" thickBot="1" x14ac:dyDescent="0.25">
      <c r="A15" s="328" t="s">
        <v>7</v>
      </c>
      <c r="B15" s="329">
        <f>SUM(B7:B14)</f>
        <v>7589362</v>
      </c>
      <c r="C15" s="329">
        <f>SUM(C7:C14)</f>
        <v>7410940</v>
      </c>
      <c r="D15" s="329">
        <f>SUM(D7:D14)</f>
        <v>126514</v>
      </c>
      <c r="E15" s="330" t="s">
        <v>44</v>
      </c>
    </row>
    <row r="16" spans="1:5" ht="15" x14ac:dyDescent="0.2">
      <c r="A16" s="283" t="s">
        <v>400</v>
      </c>
      <c r="B16" s="284"/>
      <c r="C16" s="284"/>
      <c r="D16" s="284"/>
      <c r="E16" s="284" t="s">
        <v>430</v>
      </c>
    </row>
    <row r="17" spans="5:5" ht="18.75" x14ac:dyDescent="0.2">
      <c r="E17" s="285"/>
    </row>
    <row r="18" spans="5:5" ht="18.75" x14ac:dyDescent="0.2">
      <c r="E18" s="286"/>
    </row>
    <row r="19" spans="5:5" ht="18.75" x14ac:dyDescent="0.2">
      <c r="E19" s="285"/>
    </row>
  </sheetData>
  <mergeCells count="4">
    <mergeCell ref="A1:E1"/>
    <mergeCell ref="A2:E2"/>
    <mergeCell ref="A3:E3"/>
    <mergeCell ref="A4:E4"/>
  </mergeCells>
  <printOptions horizontalCentered="1"/>
  <pageMargins left="0" right="0" top="0.98425196850393704" bottom="0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L25"/>
  <sheetViews>
    <sheetView showGridLines="0" rightToLeft="1" view="pageBreakPreview" zoomScaleNormal="100" zoomScaleSheetLayoutView="100" workbookViewId="0">
      <selection activeCell="B16" sqref="B16"/>
    </sheetView>
  </sheetViews>
  <sheetFormatPr defaultColWidth="9.140625" defaultRowHeight="12.75" x14ac:dyDescent="0.2"/>
  <cols>
    <col min="1" max="1" width="24" style="67" customWidth="1"/>
    <col min="2" max="2" width="17.85546875" style="4" customWidth="1"/>
    <col min="3" max="4" width="20" style="4" customWidth="1"/>
    <col min="5" max="5" width="27.42578125" style="75" customWidth="1"/>
    <col min="6" max="6" width="9.5703125" style="4" bestFit="1" customWidth="1"/>
    <col min="7" max="7" width="9.42578125" style="4" bestFit="1" customWidth="1"/>
    <col min="8" max="16384" width="9.140625" style="4"/>
  </cols>
  <sheetData>
    <row r="1" spans="1:12" s="69" customFormat="1" ht="52.1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89" customFormat="1" ht="20.25" x14ac:dyDescent="0.2">
      <c r="A2" s="183" t="s">
        <v>444</v>
      </c>
      <c r="B2" s="42"/>
      <c r="C2" s="42"/>
      <c r="D2" s="42"/>
      <c r="E2" s="42"/>
    </row>
    <row r="3" spans="1:12" s="89" customFormat="1" ht="20.25" x14ac:dyDescent="0.2">
      <c r="A3" s="36">
        <v>2022</v>
      </c>
      <c r="B3" s="42"/>
      <c r="C3" s="42"/>
      <c r="D3" s="42"/>
      <c r="E3" s="36"/>
    </row>
    <row r="4" spans="1:12" s="90" customFormat="1" ht="31.5" x14ac:dyDescent="0.2">
      <c r="A4" s="26" t="s">
        <v>445</v>
      </c>
      <c r="B4" s="20"/>
      <c r="C4" s="20"/>
      <c r="D4" s="20"/>
      <c r="E4" s="20"/>
    </row>
    <row r="5" spans="1:12" s="90" customFormat="1" ht="15.75" x14ac:dyDescent="0.2">
      <c r="A5" s="20">
        <v>2022</v>
      </c>
      <c r="B5" s="20"/>
      <c r="C5" s="20"/>
      <c r="D5" s="20"/>
      <c r="E5" s="20"/>
    </row>
    <row r="6" spans="1:12" s="24" customFormat="1" ht="23.25" customHeight="1" x14ac:dyDescent="0.2">
      <c r="A6" s="10" t="s">
        <v>300</v>
      </c>
      <c r="E6" s="21" t="s">
        <v>297</v>
      </c>
    </row>
    <row r="7" spans="1:12" s="24" customFormat="1" ht="45.75" customHeight="1" x14ac:dyDescent="0.2">
      <c r="A7" s="77" t="s">
        <v>18</v>
      </c>
      <c r="B7" s="182" t="s">
        <v>287</v>
      </c>
      <c r="C7" s="182" t="s">
        <v>288</v>
      </c>
      <c r="D7" s="182" t="s">
        <v>443</v>
      </c>
      <c r="E7" s="71" t="s">
        <v>19</v>
      </c>
    </row>
    <row r="8" spans="1:12" ht="29.25" customHeight="1" thickBot="1" x14ac:dyDescent="0.25">
      <c r="A8" s="66" t="s">
        <v>20</v>
      </c>
      <c r="B8" s="103">
        <v>1136009</v>
      </c>
      <c r="C8" s="103">
        <v>1028380</v>
      </c>
      <c r="D8" s="103">
        <v>1303</v>
      </c>
      <c r="E8" s="58" t="s">
        <v>21</v>
      </c>
    </row>
    <row r="9" spans="1:12" ht="29.25" customHeight="1" thickTop="1" thickBot="1" x14ac:dyDescent="0.25">
      <c r="A9" s="60" t="s">
        <v>22</v>
      </c>
      <c r="B9" s="338">
        <v>1089486</v>
      </c>
      <c r="C9" s="338">
        <v>1078780</v>
      </c>
      <c r="D9" s="338">
        <v>1</v>
      </c>
      <c r="E9" s="59" t="s">
        <v>23</v>
      </c>
    </row>
    <row r="10" spans="1:12" ht="29.25" customHeight="1" thickTop="1" thickBot="1" x14ac:dyDescent="0.25">
      <c r="A10" s="62" t="s">
        <v>24</v>
      </c>
      <c r="B10" s="339">
        <v>1402249</v>
      </c>
      <c r="C10" s="339">
        <v>1410794</v>
      </c>
      <c r="D10" s="339">
        <v>169</v>
      </c>
      <c r="E10" s="57" t="s">
        <v>25</v>
      </c>
    </row>
    <row r="11" spans="1:12" ht="29.25" customHeight="1" thickTop="1" thickBot="1" x14ac:dyDescent="0.25">
      <c r="A11" s="60" t="s">
        <v>26</v>
      </c>
      <c r="B11" s="338">
        <v>1227083</v>
      </c>
      <c r="C11" s="338">
        <v>1277942</v>
      </c>
      <c r="D11" s="338">
        <v>5</v>
      </c>
      <c r="E11" s="59" t="s">
        <v>27</v>
      </c>
    </row>
    <row r="12" spans="1:12" ht="29.25" customHeight="1" thickTop="1" thickBot="1" x14ac:dyDescent="0.25">
      <c r="A12" s="62" t="s">
        <v>28</v>
      </c>
      <c r="B12" s="339">
        <v>1426670</v>
      </c>
      <c r="C12" s="339">
        <v>1387976</v>
      </c>
      <c r="D12" s="339">
        <v>501</v>
      </c>
      <c r="E12" s="57" t="s">
        <v>29</v>
      </c>
    </row>
    <row r="13" spans="1:12" ht="29.25" customHeight="1" thickTop="1" thickBot="1" x14ac:dyDescent="0.25">
      <c r="A13" s="60" t="s">
        <v>30</v>
      </c>
      <c r="B13" s="338">
        <v>1467284</v>
      </c>
      <c r="C13" s="338">
        <v>1638694</v>
      </c>
      <c r="D13" s="338" t="s">
        <v>471</v>
      </c>
      <c r="E13" s="59" t="s">
        <v>31</v>
      </c>
    </row>
    <row r="14" spans="1:12" ht="29.25" customHeight="1" thickTop="1" thickBot="1" x14ac:dyDescent="0.25">
      <c r="A14" s="62" t="s">
        <v>32</v>
      </c>
      <c r="B14" s="339">
        <v>1723877</v>
      </c>
      <c r="C14" s="339">
        <v>1738764</v>
      </c>
      <c r="D14" s="339">
        <v>16</v>
      </c>
      <c r="E14" s="57" t="s">
        <v>33</v>
      </c>
    </row>
    <row r="15" spans="1:12" ht="29.25" customHeight="1" thickTop="1" thickBot="1" x14ac:dyDescent="0.25">
      <c r="A15" s="60" t="s">
        <v>34</v>
      </c>
      <c r="B15" s="338">
        <v>1836569</v>
      </c>
      <c r="C15" s="338">
        <v>1595767</v>
      </c>
      <c r="D15" s="342">
        <v>314</v>
      </c>
      <c r="E15" s="59" t="s">
        <v>35</v>
      </c>
    </row>
    <row r="16" spans="1:12" ht="29.25" customHeight="1" thickTop="1" thickBot="1" x14ac:dyDescent="0.25">
      <c r="A16" s="62" t="s">
        <v>36</v>
      </c>
      <c r="B16" s="339">
        <v>1617905</v>
      </c>
      <c r="C16" s="339">
        <v>1554641</v>
      </c>
      <c r="D16" s="339">
        <v>484</v>
      </c>
      <c r="E16" s="57" t="s">
        <v>37</v>
      </c>
    </row>
    <row r="17" spans="1:5" ht="29.25" customHeight="1" thickTop="1" thickBot="1" x14ac:dyDescent="0.25">
      <c r="A17" s="60" t="s">
        <v>38</v>
      </c>
      <c r="B17" s="338">
        <v>1648547</v>
      </c>
      <c r="C17" s="338">
        <v>1589068</v>
      </c>
      <c r="D17" s="338">
        <v>294</v>
      </c>
      <c r="E17" s="59" t="s">
        <v>39</v>
      </c>
    </row>
    <row r="18" spans="1:5" ht="29.25" customHeight="1" thickTop="1" thickBot="1" x14ac:dyDescent="0.25">
      <c r="A18" s="62" t="s">
        <v>40</v>
      </c>
      <c r="B18" s="339">
        <v>1680514</v>
      </c>
      <c r="C18" s="339">
        <v>1555440</v>
      </c>
      <c r="D18" s="339">
        <v>378</v>
      </c>
      <c r="E18" s="57" t="s">
        <v>41</v>
      </c>
    </row>
    <row r="19" spans="1:5" ht="29.25" customHeight="1" thickTop="1" x14ac:dyDescent="0.2">
      <c r="A19" s="38" t="s">
        <v>42</v>
      </c>
      <c r="B19" s="105">
        <v>1704952</v>
      </c>
      <c r="C19" s="105">
        <v>1916866</v>
      </c>
      <c r="D19" s="105">
        <v>296</v>
      </c>
      <c r="E19" s="61" t="s">
        <v>43</v>
      </c>
    </row>
    <row r="20" spans="1:5" ht="29.25" customHeight="1" x14ac:dyDescent="0.2">
      <c r="A20" s="78" t="s">
        <v>7</v>
      </c>
      <c r="B20" s="343">
        <f>SUM(B8:B19)</f>
        <v>17961145</v>
      </c>
      <c r="C20" s="343">
        <f>SUM(C8:C19)</f>
        <v>17773112</v>
      </c>
      <c r="D20" s="343">
        <f>SUM(D8:D19)</f>
        <v>3761</v>
      </c>
      <c r="E20" s="74" t="s">
        <v>44</v>
      </c>
    </row>
    <row r="21" spans="1:5" ht="6" customHeight="1" x14ac:dyDescent="0.2"/>
    <row r="22" spans="1:5" ht="12" customHeight="1" x14ac:dyDescent="0.2">
      <c r="A22" s="251" t="s">
        <v>401</v>
      </c>
      <c r="E22" s="274" t="s">
        <v>437</v>
      </c>
    </row>
    <row r="23" spans="1:5" ht="24" customHeight="1" x14ac:dyDescent="0.2">
      <c r="A23" s="184" t="s">
        <v>438</v>
      </c>
      <c r="E23" s="4"/>
    </row>
    <row r="24" spans="1:5" x14ac:dyDescent="0.2">
      <c r="E24" s="185" t="s">
        <v>439</v>
      </c>
    </row>
    <row r="25" spans="1:5" x14ac:dyDescent="0.2">
      <c r="A25" s="4"/>
      <c r="E25" s="4"/>
    </row>
  </sheetData>
  <printOptions horizontalCentered="1"/>
  <pageMargins left="0.78740157480314965" right="0.78740157480314965" top="0.98425196850393704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K15"/>
  <sheetViews>
    <sheetView showGridLines="0" rightToLeft="1" view="pageBreakPreview" zoomScaleSheetLayoutView="100" workbookViewId="0">
      <selection activeCell="E12" sqref="E12"/>
    </sheetView>
  </sheetViews>
  <sheetFormatPr defaultColWidth="9.140625" defaultRowHeight="12.75" x14ac:dyDescent="0.2"/>
  <cols>
    <col min="1" max="1" width="30.7109375" style="67" customWidth="1"/>
    <col min="2" max="6" width="12" style="4" customWidth="1"/>
    <col min="7" max="7" width="12" style="4" bestFit="1" customWidth="1"/>
    <col min="8" max="8" width="30.7109375" style="4" customWidth="1"/>
    <col min="9" max="16384" width="9.140625" style="4"/>
  </cols>
  <sheetData>
    <row r="1" spans="1:11" s="69" customFormat="1" ht="27.7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33" customFormat="1" ht="24.95" customHeight="1" x14ac:dyDescent="0.2">
      <c r="A2" s="354" t="s">
        <v>363</v>
      </c>
      <c r="B2" s="354"/>
      <c r="C2" s="354"/>
      <c r="D2" s="354"/>
      <c r="E2" s="354"/>
      <c r="F2" s="354"/>
      <c r="G2" s="354"/>
      <c r="H2" s="354"/>
    </row>
    <row r="3" spans="1:11" s="34" customFormat="1" ht="24.95" customHeight="1" x14ac:dyDescent="0.2">
      <c r="A3" s="355" t="s">
        <v>472</v>
      </c>
      <c r="B3" s="355"/>
      <c r="C3" s="355"/>
      <c r="D3" s="355"/>
      <c r="E3" s="355"/>
      <c r="F3" s="355"/>
      <c r="G3" s="355"/>
      <c r="H3" s="355"/>
    </row>
    <row r="4" spans="1:11" ht="24.95" customHeight="1" x14ac:dyDescent="0.2">
      <c r="A4" s="353" t="s">
        <v>362</v>
      </c>
      <c r="B4" s="353"/>
      <c r="C4" s="353"/>
      <c r="D4" s="353"/>
      <c r="E4" s="353"/>
      <c r="F4" s="353"/>
      <c r="G4" s="353"/>
      <c r="H4" s="353"/>
    </row>
    <row r="5" spans="1:11" s="70" customFormat="1" ht="24.95" customHeight="1" x14ac:dyDescent="0.2">
      <c r="A5" s="353" t="s">
        <v>472</v>
      </c>
      <c r="B5" s="353"/>
      <c r="C5" s="353"/>
      <c r="D5" s="353"/>
      <c r="E5" s="353"/>
      <c r="F5" s="353"/>
      <c r="G5" s="353"/>
      <c r="H5" s="353"/>
    </row>
    <row r="6" spans="1:11" s="24" customFormat="1" ht="24.95" customHeight="1" x14ac:dyDescent="0.2">
      <c r="A6" s="10" t="s">
        <v>299</v>
      </c>
      <c r="H6" s="9" t="s">
        <v>298</v>
      </c>
    </row>
    <row r="7" spans="1:11" s="24" customFormat="1" ht="38.25" customHeight="1" x14ac:dyDescent="0.2">
      <c r="A7" s="77" t="s">
        <v>9</v>
      </c>
      <c r="B7" s="71">
        <v>2017</v>
      </c>
      <c r="C7" s="71">
        <v>2018</v>
      </c>
      <c r="D7" s="71">
        <v>2019</v>
      </c>
      <c r="E7" s="71">
        <v>2020</v>
      </c>
      <c r="F7" s="71">
        <v>2021</v>
      </c>
      <c r="G7" s="71">
        <v>2022</v>
      </c>
      <c r="H7" s="71" t="s">
        <v>10</v>
      </c>
    </row>
    <row r="8" spans="1:11" ht="30.75" customHeight="1" thickBot="1" x14ac:dyDescent="0.25">
      <c r="A8" s="41" t="s">
        <v>151</v>
      </c>
      <c r="B8" s="72"/>
      <c r="C8" s="72"/>
      <c r="D8" s="72"/>
      <c r="E8" s="320"/>
      <c r="F8" s="320"/>
      <c r="H8" s="79" t="s">
        <v>152</v>
      </c>
    </row>
    <row r="9" spans="1:11" ht="30.75" customHeight="1" thickTop="1" thickBot="1" x14ac:dyDescent="0.25">
      <c r="A9" s="68" t="s">
        <v>11</v>
      </c>
      <c r="B9" s="162">
        <v>111166</v>
      </c>
      <c r="C9" s="162">
        <v>110322</v>
      </c>
      <c r="D9" s="162">
        <v>116462</v>
      </c>
      <c r="E9" s="162">
        <v>66287</v>
      </c>
      <c r="F9" s="162">
        <v>84942</v>
      </c>
      <c r="G9" s="162">
        <v>108951</v>
      </c>
      <c r="H9" s="80" t="s">
        <v>12</v>
      </c>
    </row>
    <row r="10" spans="1:11" ht="30.75" customHeight="1" thickTop="1" thickBot="1" x14ac:dyDescent="0.25">
      <c r="A10" s="81" t="s">
        <v>13</v>
      </c>
      <c r="B10" s="164">
        <v>111154</v>
      </c>
      <c r="C10" s="164">
        <v>110307</v>
      </c>
      <c r="D10" s="164">
        <v>116455</v>
      </c>
      <c r="E10" s="164">
        <v>66334</v>
      </c>
      <c r="F10" s="164">
        <v>84969</v>
      </c>
      <c r="G10" s="164">
        <v>108925</v>
      </c>
      <c r="H10" s="82" t="s">
        <v>14</v>
      </c>
    </row>
    <row r="11" spans="1:11" ht="30.75" customHeight="1" thickTop="1" thickBot="1" x14ac:dyDescent="0.25">
      <c r="A11" s="40" t="s">
        <v>153</v>
      </c>
      <c r="B11" s="163"/>
      <c r="C11" s="163"/>
      <c r="D11" s="163"/>
      <c r="E11" s="163"/>
      <c r="F11" s="163"/>
      <c r="G11" s="163"/>
      <c r="H11" s="83" t="s">
        <v>154</v>
      </c>
    </row>
    <row r="12" spans="1:11" ht="30.75" customHeight="1" thickTop="1" thickBot="1" x14ac:dyDescent="0.25">
      <c r="A12" s="81" t="s">
        <v>15</v>
      </c>
      <c r="B12" s="165">
        <v>1139831</v>
      </c>
      <c r="C12" s="165">
        <v>1218364</v>
      </c>
      <c r="D12" s="165">
        <v>1217844</v>
      </c>
      <c r="E12" s="165">
        <v>1192087</v>
      </c>
      <c r="F12" s="165">
        <v>1211671</v>
      </c>
      <c r="G12" s="165">
        <v>1265735</v>
      </c>
      <c r="H12" s="82" t="s">
        <v>16</v>
      </c>
    </row>
    <row r="13" spans="1:11" ht="30.75" customHeight="1" thickTop="1" x14ac:dyDescent="0.2">
      <c r="A13" s="84" t="s">
        <v>17</v>
      </c>
      <c r="B13" s="166">
        <v>881112</v>
      </c>
      <c r="C13" s="166">
        <v>979946</v>
      </c>
      <c r="D13" s="166">
        <v>997961</v>
      </c>
      <c r="E13" s="166">
        <v>983205</v>
      </c>
      <c r="F13" s="166">
        <v>1408424</v>
      </c>
      <c r="G13" s="166">
        <v>1056186</v>
      </c>
      <c r="H13" s="85" t="s">
        <v>114</v>
      </c>
    </row>
    <row r="14" spans="1:11" x14ac:dyDescent="0.2">
      <c r="A14" s="86"/>
      <c r="B14" s="86"/>
      <c r="C14" s="86"/>
      <c r="D14" s="86"/>
      <c r="E14" s="86"/>
      <c r="F14" s="86"/>
      <c r="G14" s="86"/>
      <c r="H14" s="86"/>
    </row>
    <row r="15" spans="1:11" x14ac:dyDescent="0.2">
      <c r="A15" s="87"/>
    </row>
  </sheetData>
  <mergeCells count="4">
    <mergeCell ref="A5:H5"/>
    <mergeCell ref="A2:H2"/>
    <mergeCell ref="A3:H3"/>
    <mergeCell ref="A4:H4"/>
  </mergeCells>
  <phoneticPr fontId="6" type="noConversion"/>
  <printOptions horizontalCentered="1" verticalCentered="1"/>
  <pageMargins left="0" right="0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M23"/>
  <sheetViews>
    <sheetView showGridLines="0" rightToLeft="1" view="pageBreakPreview" zoomScaleSheetLayoutView="100" workbookViewId="0">
      <selection activeCell="F14" sqref="F14"/>
    </sheetView>
  </sheetViews>
  <sheetFormatPr defaultColWidth="9.140625" defaultRowHeight="12.75" x14ac:dyDescent="0.2"/>
  <cols>
    <col min="1" max="1" width="20.7109375" style="67" customWidth="1"/>
    <col min="2" max="2" width="9.140625" style="4" customWidth="1"/>
    <col min="3" max="3" width="12.28515625" style="4" customWidth="1"/>
    <col min="4" max="4" width="9" style="4" customWidth="1"/>
    <col min="5" max="5" width="15.28515625" style="4" customWidth="1"/>
    <col min="6" max="6" width="22.5703125" style="75" customWidth="1"/>
    <col min="7" max="16384" width="9.140625" style="4"/>
  </cols>
  <sheetData>
    <row r="1" spans="1:13" s="69" customFormat="1" ht="49.1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89" customFormat="1" ht="33" customHeight="1" x14ac:dyDescent="0.2">
      <c r="A2" s="42" t="s">
        <v>364</v>
      </c>
      <c r="B2" s="42"/>
      <c r="C2" s="42"/>
      <c r="D2" s="42"/>
      <c r="E2" s="42"/>
      <c r="F2" s="42"/>
    </row>
    <row r="3" spans="1:13" s="89" customFormat="1" ht="20.25" x14ac:dyDescent="0.2">
      <c r="A3" s="36">
        <v>2022</v>
      </c>
      <c r="B3" s="42"/>
      <c r="C3" s="42"/>
      <c r="D3" s="42"/>
      <c r="E3" s="42"/>
      <c r="F3" s="36"/>
    </row>
    <row r="4" spans="1:13" s="244" customFormat="1" ht="33.75" customHeight="1" x14ac:dyDescent="0.2">
      <c r="A4" s="245" t="s">
        <v>365</v>
      </c>
      <c r="B4" s="243"/>
      <c r="C4" s="243"/>
      <c r="D4" s="243"/>
      <c r="E4" s="243"/>
      <c r="F4" s="243"/>
    </row>
    <row r="5" spans="1:13" s="90" customFormat="1" ht="15.75" x14ac:dyDescent="0.2">
      <c r="A5" s="20">
        <v>2022</v>
      </c>
      <c r="B5" s="20"/>
      <c r="C5" s="20"/>
      <c r="D5" s="20"/>
      <c r="E5" s="20"/>
      <c r="F5" s="20"/>
    </row>
    <row r="6" spans="1:13" s="24" customFormat="1" ht="15" customHeight="1" x14ac:dyDescent="0.2">
      <c r="A6" s="10" t="s">
        <v>412</v>
      </c>
      <c r="F6" s="21" t="s">
        <v>413</v>
      </c>
    </row>
    <row r="7" spans="1:13" s="24" customFormat="1" ht="15" x14ac:dyDescent="0.25">
      <c r="A7" s="357" t="s">
        <v>18</v>
      </c>
      <c r="B7" s="359" t="s">
        <v>176</v>
      </c>
      <c r="C7" s="359"/>
      <c r="D7" s="359" t="s">
        <v>180</v>
      </c>
      <c r="E7" s="359"/>
      <c r="F7" s="356" t="s">
        <v>19</v>
      </c>
    </row>
    <row r="8" spans="1:13" s="24" customFormat="1" x14ac:dyDescent="0.2">
      <c r="A8" s="357"/>
      <c r="B8" s="360" t="s">
        <v>177</v>
      </c>
      <c r="C8" s="360"/>
      <c r="D8" s="360" t="s">
        <v>181</v>
      </c>
      <c r="E8" s="360"/>
      <c r="F8" s="356"/>
    </row>
    <row r="9" spans="1:13" s="24" customFormat="1" ht="18" customHeight="1" x14ac:dyDescent="0.25">
      <c r="A9" s="358"/>
      <c r="B9" s="91" t="s">
        <v>224</v>
      </c>
      <c r="C9" s="91" t="s">
        <v>178</v>
      </c>
      <c r="D9" s="91" t="s">
        <v>224</v>
      </c>
      <c r="E9" s="91" t="s">
        <v>178</v>
      </c>
      <c r="F9" s="356"/>
    </row>
    <row r="10" spans="1:13" s="3" customFormat="1" ht="16.5" customHeight="1" x14ac:dyDescent="0.2">
      <c r="A10" s="357"/>
      <c r="B10" s="92" t="s">
        <v>225</v>
      </c>
      <c r="C10" s="92" t="s">
        <v>179</v>
      </c>
      <c r="D10" s="92" t="s">
        <v>225</v>
      </c>
      <c r="E10" s="92" t="s">
        <v>179</v>
      </c>
      <c r="F10" s="356"/>
    </row>
    <row r="11" spans="1:13" ht="29.25" customHeight="1" thickBot="1" x14ac:dyDescent="0.25">
      <c r="A11" s="63" t="s">
        <v>20</v>
      </c>
      <c r="B11" s="103">
        <v>6639</v>
      </c>
      <c r="C11" s="103">
        <v>6620</v>
      </c>
      <c r="D11" s="103">
        <v>1490</v>
      </c>
      <c r="E11" s="103">
        <v>1490</v>
      </c>
      <c r="F11" s="58" t="s">
        <v>21</v>
      </c>
    </row>
    <row r="12" spans="1:13" ht="29.25" customHeight="1" thickTop="1" thickBot="1" x14ac:dyDescent="0.25">
      <c r="A12" s="60" t="s">
        <v>22</v>
      </c>
      <c r="B12" s="338">
        <v>6216</v>
      </c>
      <c r="C12" s="338">
        <v>6232</v>
      </c>
      <c r="D12" s="338">
        <v>1342</v>
      </c>
      <c r="E12" s="338">
        <v>1331</v>
      </c>
      <c r="F12" s="59" t="s">
        <v>23</v>
      </c>
    </row>
    <row r="13" spans="1:13" ht="29.25" customHeight="1" thickTop="1" thickBot="1" x14ac:dyDescent="0.25">
      <c r="A13" s="62" t="s">
        <v>24</v>
      </c>
      <c r="B13" s="339">
        <v>7049</v>
      </c>
      <c r="C13" s="339">
        <v>7052</v>
      </c>
      <c r="D13" s="339">
        <v>1613</v>
      </c>
      <c r="E13" s="339">
        <v>1606</v>
      </c>
      <c r="F13" s="57" t="s">
        <v>25</v>
      </c>
    </row>
    <row r="14" spans="1:13" ht="29.25" customHeight="1" thickTop="1" thickBot="1" x14ac:dyDescent="0.25">
      <c r="A14" s="60" t="s">
        <v>26</v>
      </c>
      <c r="B14" s="338">
        <v>6805</v>
      </c>
      <c r="C14" s="338">
        <v>6808</v>
      </c>
      <c r="D14" s="338">
        <v>1393</v>
      </c>
      <c r="E14" s="338">
        <v>1406</v>
      </c>
      <c r="F14" s="59" t="s">
        <v>27</v>
      </c>
    </row>
    <row r="15" spans="1:13" ht="29.25" customHeight="1" thickTop="1" thickBot="1" x14ac:dyDescent="0.25">
      <c r="A15" s="62" t="s">
        <v>28</v>
      </c>
      <c r="B15" s="339">
        <v>6981</v>
      </c>
      <c r="C15" s="339">
        <v>6980</v>
      </c>
      <c r="D15" s="339">
        <v>1694</v>
      </c>
      <c r="E15" s="339">
        <v>1693</v>
      </c>
      <c r="F15" s="57" t="s">
        <v>29</v>
      </c>
    </row>
    <row r="16" spans="1:13" ht="29.25" customHeight="1" thickTop="1" thickBot="1" x14ac:dyDescent="0.25">
      <c r="A16" s="60" t="s">
        <v>30</v>
      </c>
      <c r="B16" s="338">
        <v>7219</v>
      </c>
      <c r="C16" s="338">
        <v>7227</v>
      </c>
      <c r="D16" s="338">
        <v>1855</v>
      </c>
      <c r="E16" s="338">
        <v>1854</v>
      </c>
      <c r="F16" s="59" t="s">
        <v>31</v>
      </c>
    </row>
    <row r="17" spans="1:6" ht="29.25" customHeight="1" thickTop="1" thickBot="1" x14ac:dyDescent="0.25">
      <c r="A17" s="62" t="s">
        <v>32</v>
      </c>
      <c r="B17" s="339">
        <v>7566</v>
      </c>
      <c r="C17" s="339">
        <v>7559</v>
      </c>
      <c r="D17" s="339">
        <v>1842</v>
      </c>
      <c r="E17" s="339">
        <v>1845</v>
      </c>
      <c r="F17" s="57" t="s">
        <v>33</v>
      </c>
    </row>
    <row r="18" spans="1:6" ht="29.25" customHeight="1" thickTop="1" thickBot="1" x14ac:dyDescent="0.25">
      <c r="A18" s="60" t="s">
        <v>34</v>
      </c>
      <c r="B18" s="338">
        <v>7494</v>
      </c>
      <c r="C18" s="338">
        <v>7495</v>
      </c>
      <c r="D18" s="338">
        <v>1898</v>
      </c>
      <c r="E18" s="338">
        <v>1895</v>
      </c>
      <c r="F18" s="59" t="s">
        <v>35</v>
      </c>
    </row>
    <row r="19" spans="1:6" ht="29.25" customHeight="1" thickTop="1" thickBot="1" x14ac:dyDescent="0.25">
      <c r="A19" s="62" t="s">
        <v>36</v>
      </c>
      <c r="B19" s="339">
        <v>7050</v>
      </c>
      <c r="C19" s="339">
        <v>7049</v>
      </c>
      <c r="D19" s="339">
        <v>1781</v>
      </c>
      <c r="E19" s="339">
        <v>1780</v>
      </c>
      <c r="F19" s="57" t="s">
        <v>37</v>
      </c>
    </row>
    <row r="20" spans="1:6" ht="29.25" customHeight="1" thickTop="1" thickBot="1" x14ac:dyDescent="0.25">
      <c r="A20" s="60" t="s">
        <v>38</v>
      </c>
      <c r="B20" s="338">
        <v>7334</v>
      </c>
      <c r="C20" s="338">
        <v>7337</v>
      </c>
      <c r="D20" s="338">
        <v>1884</v>
      </c>
      <c r="E20" s="338">
        <v>1872</v>
      </c>
      <c r="F20" s="59" t="s">
        <v>39</v>
      </c>
    </row>
    <row r="21" spans="1:6" ht="29.25" customHeight="1" thickTop="1" thickBot="1" x14ac:dyDescent="0.25">
      <c r="A21" s="62" t="s">
        <v>40</v>
      </c>
      <c r="B21" s="339">
        <v>7061</v>
      </c>
      <c r="C21" s="339">
        <v>7052</v>
      </c>
      <c r="D21" s="339">
        <v>3321</v>
      </c>
      <c r="E21" s="339">
        <v>3312</v>
      </c>
      <c r="F21" s="57" t="s">
        <v>41</v>
      </c>
    </row>
    <row r="22" spans="1:6" ht="29.25" customHeight="1" thickTop="1" x14ac:dyDescent="0.2">
      <c r="A22" s="138" t="s">
        <v>42</v>
      </c>
      <c r="B22" s="340">
        <v>7237</v>
      </c>
      <c r="C22" s="340">
        <v>7227</v>
      </c>
      <c r="D22" s="340">
        <v>4187</v>
      </c>
      <c r="E22" s="340">
        <v>4203</v>
      </c>
      <c r="F22" s="139" t="s">
        <v>43</v>
      </c>
    </row>
    <row r="23" spans="1:6" ht="29.25" customHeight="1" x14ac:dyDescent="0.2">
      <c r="A23" s="167" t="s">
        <v>7</v>
      </c>
      <c r="B23" s="341">
        <f>SUM(B11:B22)</f>
        <v>84651</v>
      </c>
      <c r="C23" s="341">
        <f>SUM(C11:C22)</f>
        <v>84638</v>
      </c>
      <c r="D23" s="341">
        <f>SUM(D11:D22)</f>
        <v>24300</v>
      </c>
      <c r="E23" s="341">
        <f>SUM(E11:E22)</f>
        <v>24287</v>
      </c>
      <c r="F23" s="168" t="s">
        <v>46</v>
      </c>
    </row>
  </sheetData>
  <mergeCells count="6">
    <mergeCell ref="F7:F10"/>
    <mergeCell ref="A7:A10"/>
    <mergeCell ref="B7:C7"/>
    <mergeCell ref="B8:C8"/>
    <mergeCell ref="D7:E7"/>
    <mergeCell ref="D8:E8"/>
  </mergeCells>
  <phoneticPr fontId="6" type="noConversion"/>
  <printOptions horizontalCentered="1" verticalCentered="1"/>
  <pageMargins left="0.78740157480314965" right="0.78740157480314965" top="0.59055118110236227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P48"/>
  <sheetViews>
    <sheetView showGridLines="0" rightToLeft="1" view="pageBreakPreview" workbookViewId="0">
      <selection activeCell="A5" sqref="A5"/>
    </sheetView>
  </sheetViews>
  <sheetFormatPr defaultColWidth="9.140625" defaultRowHeight="12.75" x14ac:dyDescent="0.2"/>
  <cols>
    <col min="1" max="1" width="20.7109375" style="67" customWidth="1"/>
    <col min="2" max="5" width="20.7109375" style="4" customWidth="1"/>
    <col min="6" max="6" width="21.5703125" style="75" customWidth="1"/>
    <col min="7" max="16384" width="9.140625" style="4"/>
  </cols>
  <sheetData>
    <row r="1" spans="1:16" s="69" customFormat="1" ht="31.5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89" customFormat="1" ht="20.25" x14ac:dyDescent="0.2">
      <c r="A2" s="42" t="s">
        <v>366</v>
      </c>
      <c r="B2" s="42"/>
      <c r="C2" s="42"/>
      <c r="D2" s="42"/>
      <c r="E2" s="42"/>
      <c r="F2" s="42"/>
    </row>
    <row r="3" spans="1:16" s="89" customFormat="1" ht="20.25" x14ac:dyDescent="0.2">
      <c r="A3" s="36">
        <v>2022</v>
      </c>
      <c r="B3" s="42"/>
      <c r="C3" s="42"/>
      <c r="D3" s="42"/>
      <c r="E3" s="42"/>
      <c r="F3" s="36"/>
    </row>
    <row r="4" spans="1:16" s="90" customFormat="1" ht="36.75" customHeight="1" x14ac:dyDescent="0.2">
      <c r="A4" s="26" t="s">
        <v>367</v>
      </c>
      <c r="B4" s="26"/>
      <c r="C4" s="26"/>
      <c r="D4" s="26"/>
      <c r="E4" s="26"/>
      <c r="F4" s="26"/>
    </row>
    <row r="5" spans="1:16" s="90" customFormat="1" ht="15.75" x14ac:dyDescent="0.2">
      <c r="A5" s="20">
        <v>2022</v>
      </c>
      <c r="B5" s="20"/>
      <c r="C5" s="20"/>
      <c r="D5" s="20"/>
      <c r="E5" s="20"/>
      <c r="F5" s="20"/>
    </row>
    <row r="36" spans="1:6" x14ac:dyDescent="0.2">
      <c r="A36" s="363" t="s">
        <v>295</v>
      </c>
      <c r="B36" s="363"/>
      <c r="C36" s="363"/>
      <c r="D36" s="363"/>
      <c r="E36" s="363"/>
      <c r="F36" s="363"/>
    </row>
    <row r="37" spans="1:6" ht="25.5" x14ac:dyDescent="0.2">
      <c r="A37" s="93" t="s">
        <v>164</v>
      </c>
    </row>
    <row r="38" spans="1:6" ht="36.75" customHeight="1" x14ac:dyDescent="0.25">
      <c r="A38" s="93" t="s">
        <v>165</v>
      </c>
      <c r="C38" s="361" t="s">
        <v>258</v>
      </c>
      <c r="D38" s="361"/>
      <c r="E38" s="361" t="s">
        <v>259</v>
      </c>
      <c r="F38" s="361"/>
    </row>
    <row r="39" spans="1:6" ht="25.5" x14ac:dyDescent="0.2">
      <c r="A39" s="93" t="s">
        <v>174</v>
      </c>
      <c r="C39" s="362"/>
      <c r="D39" s="362"/>
      <c r="E39" s="362"/>
      <c r="F39" s="362"/>
    </row>
    <row r="40" spans="1:6" ht="25.5" x14ac:dyDescent="0.2">
      <c r="A40" s="93" t="s">
        <v>173</v>
      </c>
    </row>
    <row r="41" spans="1:6" ht="25.5" x14ac:dyDescent="0.2">
      <c r="A41" s="93" t="s">
        <v>172</v>
      </c>
    </row>
    <row r="42" spans="1:6" ht="25.5" x14ac:dyDescent="0.2">
      <c r="A42" s="93" t="s">
        <v>171</v>
      </c>
    </row>
    <row r="43" spans="1:6" ht="25.5" x14ac:dyDescent="0.2">
      <c r="A43" s="93" t="s">
        <v>170</v>
      </c>
    </row>
    <row r="44" spans="1:6" ht="25.5" x14ac:dyDescent="0.2">
      <c r="A44" s="93" t="s">
        <v>169</v>
      </c>
    </row>
    <row r="45" spans="1:6" ht="25.5" x14ac:dyDescent="0.2">
      <c r="A45" s="93" t="s">
        <v>175</v>
      </c>
    </row>
    <row r="46" spans="1:6" ht="25.5" x14ac:dyDescent="0.2">
      <c r="A46" s="93" t="s">
        <v>168</v>
      </c>
    </row>
    <row r="47" spans="1:6" ht="25.5" x14ac:dyDescent="0.2">
      <c r="A47" s="93" t="s">
        <v>167</v>
      </c>
    </row>
    <row r="48" spans="1:6" ht="25.5" x14ac:dyDescent="0.2">
      <c r="A48" s="93" t="s">
        <v>166</v>
      </c>
    </row>
  </sheetData>
  <mergeCells count="5">
    <mergeCell ref="C38:D38"/>
    <mergeCell ref="E38:F38"/>
    <mergeCell ref="C39:D39"/>
    <mergeCell ref="E39:F39"/>
    <mergeCell ref="A36:F36"/>
  </mergeCells>
  <phoneticPr fontId="6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12"/>
  <sheetViews>
    <sheetView showGridLines="0" rightToLeft="1" view="pageBreakPreview" zoomScaleSheetLayoutView="100" workbookViewId="0">
      <selection activeCell="E17" sqref="E17"/>
    </sheetView>
  </sheetViews>
  <sheetFormatPr defaultColWidth="9.140625" defaultRowHeight="12.75" x14ac:dyDescent="0.2"/>
  <cols>
    <col min="1" max="1" width="35.7109375" style="67" customWidth="1"/>
    <col min="2" max="7" width="9.7109375" style="4" customWidth="1"/>
    <col min="8" max="8" width="35.7109375" style="75" customWidth="1"/>
    <col min="9" max="16384" width="9.140625" style="4"/>
  </cols>
  <sheetData>
    <row r="1" spans="1:16" s="69" customFormat="1" ht="24" customHeight="1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33" customFormat="1" ht="21.95" customHeight="1" x14ac:dyDescent="0.2">
      <c r="A2" s="42" t="s">
        <v>78</v>
      </c>
      <c r="B2" s="35"/>
      <c r="C2" s="35"/>
      <c r="D2" s="35"/>
      <c r="E2" s="35"/>
      <c r="F2" s="35"/>
      <c r="G2" s="35"/>
      <c r="H2" s="35"/>
    </row>
    <row r="3" spans="1:16" s="34" customFormat="1" ht="21.95" customHeight="1" x14ac:dyDescent="0.2">
      <c r="A3" s="22" t="s">
        <v>472</v>
      </c>
      <c r="B3" s="39"/>
      <c r="C3" s="39"/>
      <c r="D3" s="39"/>
      <c r="E3" s="39"/>
      <c r="F3" s="39"/>
      <c r="G3" s="39"/>
      <c r="H3" s="39"/>
    </row>
    <row r="4" spans="1:16" ht="21.95" customHeight="1" x14ac:dyDescent="0.2">
      <c r="A4" s="26" t="s">
        <v>79</v>
      </c>
      <c r="B4" s="23"/>
      <c r="C4" s="23"/>
      <c r="D4" s="23"/>
      <c r="E4" s="23"/>
      <c r="F4" s="23"/>
      <c r="G4" s="23"/>
      <c r="H4" s="23"/>
    </row>
    <row r="5" spans="1:16" s="70" customFormat="1" ht="21.95" customHeight="1" x14ac:dyDescent="0.2">
      <c r="A5" s="64" t="s">
        <v>472</v>
      </c>
      <c r="B5" s="25"/>
      <c r="C5" s="25"/>
      <c r="D5" s="25"/>
      <c r="E5" s="25"/>
      <c r="F5" s="25"/>
      <c r="G5" s="25"/>
      <c r="H5" s="25"/>
    </row>
    <row r="6" spans="1:16" s="24" customFormat="1" ht="20.100000000000001" customHeight="1" x14ac:dyDescent="0.2">
      <c r="A6" s="10" t="s">
        <v>384</v>
      </c>
      <c r="H6" s="29" t="s">
        <v>385</v>
      </c>
    </row>
    <row r="7" spans="1:16" s="24" customFormat="1" ht="45" customHeight="1" x14ac:dyDescent="0.2">
      <c r="A7" s="77" t="s">
        <v>9</v>
      </c>
      <c r="B7" s="136">
        <v>2017</v>
      </c>
      <c r="C7" s="136">
        <v>2018</v>
      </c>
      <c r="D7" s="136">
        <v>2019</v>
      </c>
      <c r="E7" s="136">
        <v>2020</v>
      </c>
      <c r="F7" s="136">
        <v>2021</v>
      </c>
      <c r="G7" s="136">
        <v>2022</v>
      </c>
      <c r="H7" s="137" t="s">
        <v>10</v>
      </c>
    </row>
    <row r="8" spans="1:16" ht="41.25" customHeight="1" thickBot="1" x14ac:dyDescent="0.25">
      <c r="A8" s="63" t="s">
        <v>80</v>
      </c>
      <c r="B8" s="72">
        <v>23</v>
      </c>
      <c r="C8" s="72">
        <v>24</v>
      </c>
      <c r="D8" s="72">
        <v>24</v>
      </c>
      <c r="E8" s="72">
        <v>19</v>
      </c>
      <c r="F8" s="72">
        <v>15</v>
      </c>
      <c r="G8" s="72">
        <v>15</v>
      </c>
      <c r="H8" s="58" t="s">
        <v>81</v>
      </c>
    </row>
    <row r="9" spans="1:16" ht="41.25" customHeight="1" thickTop="1" thickBot="1" x14ac:dyDescent="0.25">
      <c r="A9" s="60" t="s">
        <v>82</v>
      </c>
      <c r="B9" s="73">
        <v>8</v>
      </c>
      <c r="C9" s="73">
        <v>27</v>
      </c>
      <c r="D9" s="73">
        <v>27</v>
      </c>
      <c r="E9" s="73">
        <v>26</v>
      </c>
      <c r="F9" s="73">
        <v>8</v>
      </c>
      <c r="G9" s="73">
        <v>28</v>
      </c>
      <c r="H9" s="59" t="s">
        <v>276</v>
      </c>
    </row>
    <row r="10" spans="1:16" ht="41.25" customHeight="1" thickTop="1" thickBot="1" x14ac:dyDescent="0.25">
      <c r="A10" s="63" t="s">
        <v>404</v>
      </c>
      <c r="B10" s="72">
        <v>55961</v>
      </c>
      <c r="C10" s="72">
        <v>58202</v>
      </c>
      <c r="D10" s="72">
        <v>58202</v>
      </c>
      <c r="E10" s="72">
        <v>49208</v>
      </c>
      <c r="F10" s="72">
        <v>55710</v>
      </c>
      <c r="G10" s="72">
        <v>55710</v>
      </c>
      <c r="H10" s="58" t="s">
        <v>405</v>
      </c>
    </row>
    <row r="11" spans="1:16" ht="41.25" customHeight="1" thickTop="1" thickBot="1" x14ac:dyDescent="0.25">
      <c r="A11" s="60" t="s">
        <v>83</v>
      </c>
      <c r="B11" s="73">
        <v>28582</v>
      </c>
      <c r="C11" s="73">
        <v>41735</v>
      </c>
      <c r="D11" s="73">
        <v>41735</v>
      </c>
      <c r="E11" s="73">
        <v>32243</v>
      </c>
      <c r="F11" s="73">
        <v>23007</v>
      </c>
      <c r="G11" s="73">
        <v>21906</v>
      </c>
      <c r="H11" s="59" t="s">
        <v>84</v>
      </c>
    </row>
    <row r="12" spans="1:16" ht="13.5" thickTop="1" x14ac:dyDescent="0.2">
      <c r="A12" s="86"/>
      <c r="B12" s="86"/>
      <c r="C12" s="86"/>
      <c r="D12" s="86"/>
      <c r="E12" s="86"/>
      <c r="F12" s="86"/>
      <c r="G12" s="86"/>
      <c r="H12" s="86"/>
    </row>
  </sheetData>
  <phoneticPr fontId="6" type="noConversion"/>
  <printOptions horizontalCentered="1" verticalCentered="1"/>
  <pageMargins left="0.47244094488188981" right="0.47244094488188981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P14"/>
  <sheetViews>
    <sheetView showGridLines="0" rightToLeft="1" view="pageBreakPreview" zoomScaleSheetLayoutView="100" workbookViewId="0">
      <selection activeCell="R10" sqref="R10"/>
    </sheetView>
  </sheetViews>
  <sheetFormatPr defaultColWidth="9.140625" defaultRowHeight="12.75" x14ac:dyDescent="0.2"/>
  <cols>
    <col min="1" max="1" width="36.7109375" style="67" customWidth="1"/>
    <col min="2" max="2" width="6.5703125" style="4" customWidth="1"/>
    <col min="3" max="4" width="8.7109375" style="4" customWidth="1"/>
    <col min="5" max="5" width="8.85546875" style="4" customWidth="1"/>
    <col min="6" max="6" width="8.7109375" style="4" customWidth="1"/>
    <col min="7" max="7" width="8.7109375" style="237" customWidth="1"/>
    <col min="8" max="8" width="8.7109375" style="239" customWidth="1"/>
    <col min="9" max="10" width="11.5703125" style="239" bestFit="1" customWidth="1"/>
    <col min="11" max="12" width="11.5703125" style="239" customWidth="1"/>
    <col min="13" max="13" width="10.28515625" style="237" customWidth="1"/>
    <col min="14" max="14" width="11.28515625" style="239" customWidth="1"/>
    <col min="15" max="15" width="8.85546875" style="4" customWidth="1"/>
    <col min="16" max="16" width="36.5703125" style="4" customWidth="1"/>
    <col min="17" max="16384" width="9.140625" style="4"/>
  </cols>
  <sheetData>
    <row r="1" spans="1:16" s="33" customFormat="1" ht="20.100000000000001" customHeight="1" x14ac:dyDescent="0.2">
      <c r="A1" s="364" t="s">
        <v>85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34" customFormat="1" ht="20.100000000000001" customHeight="1" x14ac:dyDescent="0.2">
      <c r="A2" s="365" t="s">
        <v>472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ht="20.100000000000001" customHeight="1" x14ac:dyDescent="0.2">
      <c r="A3" s="366" t="s">
        <v>115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1:16" s="70" customFormat="1" ht="20.100000000000001" customHeight="1" x14ac:dyDescent="0.2">
      <c r="A4" s="367" t="s">
        <v>473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</row>
    <row r="5" spans="1:16" s="24" customFormat="1" ht="20.100000000000001" customHeight="1" x14ac:dyDescent="0.2">
      <c r="A5" s="10" t="s">
        <v>357</v>
      </c>
      <c r="G5" s="236"/>
      <c r="H5" s="238"/>
      <c r="I5" s="238"/>
      <c r="J5" s="238"/>
      <c r="K5" s="238"/>
      <c r="L5" s="238"/>
      <c r="M5" s="236"/>
      <c r="N5" s="238"/>
      <c r="P5" s="29" t="s">
        <v>322</v>
      </c>
    </row>
    <row r="6" spans="1:16" s="24" customFormat="1" ht="38.25" customHeight="1" x14ac:dyDescent="0.2">
      <c r="A6" s="357" t="s">
        <v>137</v>
      </c>
      <c r="B6" s="368" t="s">
        <v>86</v>
      </c>
      <c r="C6" s="369">
        <v>2017</v>
      </c>
      <c r="D6" s="370"/>
      <c r="E6" s="369">
        <v>2018</v>
      </c>
      <c r="F6" s="370"/>
      <c r="G6" s="369">
        <v>2019</v>
      </c>
      <c r="H6" s="370"/>
      <c r="I6" s="356">
        <v>2020</v>
      </c>
      <c r="J6" s="356"/>
      <c r="K6" s="369">
        <v>2021</v>
      </c>
      <c r="L6" s="370"/>
      <c r="M6" s="356">
        <v>2022</v>
      </c>
      <c r="N6" s="356"/>
      <c r="O6" s="368" t="s">
        <v>87</v>
      </c>
      <c r="P6" s="356" t="s">
        <v>10</v>
      </c>
    </row>
    <row r="7" spans="1:16" s="24" customFormat="1" ht="38.25" customHeight="1" x14ac:dyDescent="0.2">
      <c r="A7" s="357"/>
      <c r="B7" s="368"/>
      <c r="C7" s="55" t="s">
        <v>254</v>
      </c>
      <c r="D7" s="55" t="s">
        <v>255</v>
      </c>
      <c r="E7" s="55" t="s">
        <v>254</v>
      </c>
      <c r="F7" s="55" t="s">
        <v>255</v>
      </c>
      <c r="G7" s="55" t="s">
        <v>402</v>
      </c>
      <c r="H7" s="55" t="s">
        <v>403</v>
      </c>
      <c r="I7" s="55" t="s">
        <v>254</v>
      </c>
      <c r="J7" s="55" t="s">
        <v>255</v>
      </c>
      <c r="K7" s="55" t="s">
        <v>402</v>
      </c>
      <c r="L7" s="55" t="s">
        <v>403</v>
      </c>
      <c r="M7" s="55" t="s">
        <v>254</v>
      </c>
      <c r="N7" s="55" t="s">
        <v>255</v>
      </c>
      <c r="O7" s="368"/>
      <c r="P7" s="356"/>
    </row>
    <row r="8" spans="1:16" ht="39" customHeight="1" thickBot="1" x14ac:dyDescent="0.25">
      <c r="A8" s="66" t="s">
        <v>88</v>
      </c>
      <c r="B8" s="52" t="s">
        <v>89</v>
      </c>
      <c r="C8" s="174">
        <v>420835</v>
      </c>
      <c r="D8" s="174">
        <v>35068</v>
      </c>
      <c r="E8" s="174">
        <v>1010318</v>
      </c>
      <c r="F8" s="174">
        <v>222227</v>
      </c>
      <c r="G8" s="174">
        <v>443903</v>
      </c>
      <c r="H8" s="174">
        <v>23043</v>
      </c>
      <c r="I8" s="174">
        <v>593869</v>
      </c>
      <c r="J8" s="276">
        <v>33783</v>
      </c>
      <c r="K8" s="276">
        <v>310397</v>
      </c>
      <c r="L8" s="276">
        <v>5812</v>
      </c>
      <c r="M8" s="174">
        <v>1004473</v>
      </c>
      <c r="N8" s="276">
        <v>255244</v>
      </c>
      <c r="O8" s="140" t="s">
        <v>90</v>
      </c>
      <c r="P8" s="141" t="s">
        <v>91</v>
      </c>
    </row>
    <row r="9" spans="1:16" ht="39" customHeight="1" thickTop="1" thickBot="1" x14ac:dyDescent="0.25">
      <c r="A9" s="56" t="s">
        <v>92</v>
      </c>
      <c r="B9" s="54" t="s">
        <v>89</v>
      </c>
      <c r="C9" s="180">
        <v>312472</v>
      </c>
      <c r="D9" s="180">
        <v>173487</v>
      </c>
      <c r="E9" s="180">
        <v>375620</v>
      </c>
      <c r="F9" s="180">
        <v>148012</v>
      </c>
      <c r="G9" s="180">
        <v>434920</v>
      </c>
      <c r="H9" s="180">
        <v>143282</v>
      </c>
      <c r="I9" s="180">
        <v>473182</v>
      </c>
      <c r="J9" s="180">
        <v>166552</v>
      </c>
      <c r="K9" s="180">
        <v>557314</v>
      </c>
      <c r="L9" s="180">
        <v>227167</v>
      </c>
      <c r="M9" s="180">
        <v>418500</v>
      </c>
      <c r="N9" s="180">
        <v>165167</v>
      </c>
      <c r="O9" s="142" t="s">
        <v>90</v>
      </c>
      <c r="P9" s="143" t="s">
        <v>93</v>
      </c>
    </row>
    <row r="10" spans="1:16" ht="50.25" customHeight="1" thickTop="1" thickBot="1" x14ac:dyDescent="0.25">
      <c r="A10" s="242" t="s">
        <v>94</v>
      </c>
      <c r="B10" s="53" t="s">
        <v>95</v>
      </c>
      <c r="C10" s="204">
        <v>420840</v>
      </c>
      <c r="D10" s="204">
        <v>35068</v>
      </c>
      <c r="E10" s="204">
        <v>676469</v>
      </c>
      <c r="F10" s="204">
        <v>30750</v>
      </c>
      <c r="G10" s="204">
        <v>711</v>
      </c>
      <c r="H10" s="204">
        <v>21</v>
      </c>
      <c r="I10" s="204">
        <v>971</v>
      </c>
      <c r="J10" s="204">
        <v>16</v>
      </c>
      <c r="K10" s="204">
        <v>422981</v>
      </c>
      <c r="L10" s="204">
        <v>16086</v>
      </c>
      <c r="M10" s="204">
        <v>441</v>
      </c>
      <c r="N10" s="204">
        <v>15</v>
      </c>
      <c r="O10" s="144" t="s">
        <v>96</v>
      </c>
      <c r="P10" s="145" t="s">
        <v>383</v>
      </c>
    </row>
    <row r="11" spans="1:16" ht="39" customHeight="1" thickTop="1" thickBot="1" x14ac:dyDescent="0.25">
      <c r="A11" s="56" t="s">
        <v>97</v>
      </c>
      <c r="B11" s="54" t="s">
        <v>98</v>
      </c>
      <c r="C11" s="180">
        <v>49743</v>
      </c>
      <c r="D11" s="180">
        <v>16304</v>
      </c>
      <c r="E11" s="180">
        <v>55465</v>
      </c>
      <c r="F11" s="180">
        <v>11659</v>
      </c>
      <c r="G11" s="180">
        <v>54435</v>
      </c>
      <c r="H11" s="180">
        <v>11387</v>
      </c>
      <c r="I11" s="180">
        <v>59724</v>
      </c>
      <c r="J11" s="180">
        <v>15046</v>
      </c>
      <c r="K11" s="180">
        <v>73246</v>
      </c>
      <c r="L11" s="180">
        <v>73246</v>
      </c>
      <c r="M11" s="180">
        <v>62712</v>
      </c>
      <c r="N11" s="180">
        <v>15359</v>
      </c>
      <c r="O11" s="142" t="s">
        <v>99</v>
      </c>
      <c r="P11" s="143" t="s">
        <v>100</v>
      </c>
    </row>
    <row r="12" spans="1:16" ht="50.25" customHeight="1" thickTop="1" thickBot="1" x14ac:dyDescent="0.25">
      <c r="A12" s="242" t="s">
        <v>101</v>
      </c>
      <c r="B12" s="53" t="s">
        <v>102</v>
      </c>
      <c r="C12" s="204">
        <v>107160</v>
      </c>
      <c r="D12" s="204">
        <v>784</v>
      </c>
      <c r="E12" s="204">
        <v>676469</v>
      </c>
      <c r="F12" s="204">
        <v>30750</v>
      </c>
      <c r="G12" s="204">
        <v>706085</v>
      </c>
      <c r="H12" s="204">
        <v>20495</v>
      </c>
      <c r="I12" s="204">
        <v>1024504</v>
      </c>
      <c r="J12" s="204">
        <v>55447</v>
      </c>
      <c r="K12" s="204">
        <v>422929</v>
      </c>
      <c r="L12" s="204">
        <v>16086</v>
      </c>
      <c r="M12" s="204">
        <v>438959</v>
      </c>
      <c r="N12" s="204">
        <v>15126</v>
      </c>
      <c r="O12" s="144" t="s">
        <v>103</v>
      </c>
      <c r="P12" s="145" t="s">
        <v>104</v>
      </c>
    </row>
    <row r="13" spans="1:16" ht="39" customHeight="1" thickTop="1" thickBot="1" x14ac:dyDescent="0.25">
      <c r="A13" s="56" t="s">
        <v>285</v>
      </c>
      <c r="B13" s="54" t="s">
        <v>105</v>
      </c>
      <c r="C13" s="180">
        <v>55470</v>
      </c>
      <c r="D13" s="180">
        <v>9596</v>
      </c>
      <c r="E13" s="180">
        <v>39103</v>
      </c>
      <c r="F13" s="180">
        <v>43227</v>
      </c>
      <c r="G13" s="180">
        <v>54328</v>
      </c>
      <c r="H13" s="180">
        <v>11387</v>
      </c>
      <c r="I13" s="180">
        <v>48570</v>
      </c>
      <c r="J13" s="180">
        <v>14278</v>
      </c>
      <c r="K13" s="180">
        <v>73246</v>
      </c>
      <c r="L13" s="180">
        <v>73246</v>
      </c>
      <c r="M13" s="180">
        <v>121965</v>
      </c>
      <c r="N13" s="180">
        <v>39037</v>
      </c>
      <c r="O13" s="142" t="s">
        <v>286</v>
      </c>
      <c r="P13" s="143" t="s">
        <v>106</v>
      </c>
    </row>
    <row r="14" spans="1:16" ht="50.25" customHeight="1" thickTop="1" x14ac:dyDescent="0.2">
      <c r="A14" s="205" t="s">
        <v>107</v>
      </c>
      <c r="B14" s="206" t="s">
        <v>108</v>
      </c>
      <c r="C14" s="207">
        <v>98714</v>
      </c>
      <c r="D14" s="207">
        <v>48143</v>
      </c>
      <c r="E14" s="207">
        <v>55956</v>
      </c>
      <c r="F14" s="207">
        <v>27897</v>
      </c>
      <c r="G14" s="207">
        <v>58462</v>
      </c>
      <c r="H14" s="207">
        <v>29049</v>
      </c>
      <c r="I14" s="207">
        <v>56930</v>
      </c>
      <c r="J14" s="207">
        <v>23573</v>
      </c>
      <c r="K14" s="207">
        <v>91169</v>
      </c>
      <c r="L14" s="207">
        <v>32894</v>
      </c>
      <c r="M14" s="207">
        <v>72024</v>
      </c>
      <c r="N14" s="207">
        <v>33856</v>
      </c>
      <c r="O14" s="208" t="s">
        <v>109</v>
      </c>
      <c r="P14" s="209" t="s">
        <v>110</v>
      </c>
    </row>
  </sheetData>
  <mergeCells count="14">
    <mergeCell ref="A1:P1"/>
    <mergeCell ref="A2:P2"/>
    <mergeCell ref="A3:P3"/>
    <mergeCell ref="A4:P4"/>
    <mergeCell ref="B6:B7"/>
    <mergeCell ref="A6:A7"/>
    <mergeCell ref="O6:O7"/>
    <mergeCell ref="P6:P7"/>
    <mergeCell ref="M6:N6"/>
    <mergeCell ref="C6:D6"/>
    <mergeCell ref="I6:J6"/>
    <mergeCell ref="E6:F6"/>
    <mergeCell ref="G6:H6"/>
    <mergeCell ref="K6:L6"/>
  </mergeCells>
  <phoneticPr fontId="6" type="noConversion"/>
  <printOptions horizontalCentered="1" verticalCentered="1"/>
  <pageMargins left="0" right="0" top="0" bottom="0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abicTitle xmlns="b1657202-86a7-46c3-ba71-02bb0da5a392">إحصاءات النقل والاتصالات الفصل العاشر 2022</ArabicTitle>
    <PublishingRollupImage xmlns="http://schemas.microsoft.com/sharepoint/v3" xsi:nil="true"/>
    <DocumentDescription xmlns="b1657202-86a7-46c3-ba71-02bb0da5a392">إحصاءات النقل والاتصالات الفصل العاشر 2022</DocumentDescription>
    <Visible xmlns="b1657202-86a7-46c3-ba71-02bb0da5a392">true</Visible>
    <EnglishTitle xmlns="b1657202-86a7-46c3-ba71-02bb0da5a392">Transport And Communications statistics chapter 10 - 2022</EnglishTitle>
    <Year xmlns="b1657202-86a7-46c3-ba71-02bb0da5a392">2022</Year>
    <DocType xmlns="b1657202-86a7-46c3-ba71-02bb0da5a392">
      <Value>Publication</Value>
    </DocType>
    <PublishingStartDate xmlns="http://schemas.microsoft.com/sharepoint/v3">2024-04-24T15:00:00+00:00</PublishingStartDate>
    <TaxCatchAll xmlns="b1657202-86a7-46c3-ba71-02bb0da5a392">
      <Value>734</Value>
      <Value>733</Value>
      <Value>735</Value>
      <Value>714</Value>
    </TaxCatchAll>
    <MDPSLanguage xmlns="b1657202-86a7-46c3-ba71-02bb0da5a392">Both</MDPSLanguage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7dd625fb-5e26-4a0d-87ed-82285b0d7c4a</TermId>
        </TermInfo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4003f7a9-613b-43f1-8806-5ee45caf9602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</Terms>
    </TaxKeywordTaxHTField>
    <DocumentDescription0 xmlns="423524d6-f9d7-4b47-aadf-7b8f6888b7b0">Transport And Communications statistics chapter 10 - 2022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E1711E67-A8D6-4FD3-8983-393CD053123A}"/>
</file>

<file path=customXml/itemProps2.xml><?xml version="1.0" encoding="utf-8"?>
<ds:datastoreItem xmlns:ds="http://schemas.openxmlformats.org/officeDocument/2006/customXml" ds:itemID="{4BFAC73A-2368-462C-95C9-4FB6CADE72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34D9F-84D8-42C2-A139-0BE701C943D4}">
  <ds:schemaRefs>
    <ds:schemaRef ds:uri="http://schemas.microsoft.com/office/2006/documentManagement/types"/>
    <ds:schemaRef ds:uri="http://purl.org/dc/elements/1.1/"/>
    <ds:schemaRef ds:uri="423524d6-f9d7-4b47-aadf-7b8f6888b7b0"/>
    <ds:schemaRef ds:uri="b1657202-86a7-46c3-ba71-02bb0da5a392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المقدمة</vt:lpstr>
      <vt:lpstr>التقديم</vt:lpstr>
      <vt:lpstr>65</vt:lpstr>
      <vt:lpstr>66</vt:lpstr>
      <vt:lpstr>67</vt:lpstr>
      <vt:lpstr>68</vt:lpstr>
      <vt:lpstr>GR_22</vt:lpstr>
      <vt:lpstr>69</vt:lpstr>
      <vt:lpstr>70</vt:lpstr>
      <vt:lpstr>71</vt:lpstr>
      <vt:lpstr>72</vt:lpstr>
      <vt:lpstr>73</vt:lpstr>
      <vt:lpstr>75_74</vt:lpstr>
      <vt:lpstr>76</vt:lpstr>
      <vt:lpstr>77</vt:lpstr>
      <vt:lpstr>78</vt:lpstr>
      <vt:lpstr>79</vt:lpstr>
      <vt:lpstr>80</vt:lpstr>
      <vt:lpstr>GR_23</vt:lpstr>
      <vt:lpstr>81</vt:lpstr>
      <vt:lpstr>82</vt:lpstr>
      <vt:lpstr>83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'75_74'!Print_Area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GR_22!Print_Area</vt:lpstr>
      <vt:lpstr>GR_23!Print_Area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Sabir</dc:creator>
  <cp:keywords>Qatar; Planning and Statistics Authority; PSA; Statistics</cp:keywords>
  <cp:lastModifiedBy>Fatma Khalaf Ali Alboainian</cp:lastModifiedBy>
  <cp:lastPrinted>2019-12-05T07:07:08Z</cp:lastPrinted>
  <dcterms:created xsi:type="dcterms:W3CDTF">1998-01-05T07:20:42Z</dcterms:created>
  <dcterms:modified xsi:type="dcterms:W3CDTF">2024-03-28T07:11:55Z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734;#PSA|81538984-2143-4d4b-a3ca-314b1950d5de;#733;#Qatar|7dd625fb-5e26-4a0d-87ed-82285b0d7c4a;#714;#Statistics|4003f7a9-613b-43f1-8806-5ee45caf9602;#735;#Planning and Statistics Authority|c62945ff-1054-4639-a689-03d3d18d28db</vt:lpwstr>
  </property>
  <property fmtid="{D5CDD505-2E9C-101B-9397-08002B2CF9AE}" pid="3" name="ContentTypeId">
    <vt:lpwstr>0x0101005B6F1207514BA84095F136A74049D6F500F1F1E948EAA66A42B0F3AAD71C9FA928</vt:lpwstr>
  </property>
  <property fmtid="{D5CDD505-2E9C-101B-9397-08002B2CF9AE}" pid="4" name="CategoryDescription">
    <vt:lpwstr>Transport And Communications statistics chapter 10 - 2018</vt:lpwstr>
  </property>
</Properties>
</file>